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setiawan\Documents\New folder\"/>
    </mc:Choice>
  </mc:AlternateContent>
  <xr:revisionPtr revIDLastSave="0" documentId="13_ncr:1_{591897AA-54A5-4971-BE4E-DA025E28955F}" xr6:coauthVersionLast="47" xr6:coauthVersionMax="47" xr10:uidLastSave="{00000000-0000-0000-0000-000000000000}"/>
  <bookViews>
    <workbookView xWindow="-110" yWindow="-110" windowWidth="19420" windowHeight="10300" tabRatio="761" activeTab="2" xr2:uid="{C8F7C0F2-68EE-4AE2-878A-187C21B50DC4}"/>
  </bookViews>
  <sheets>
    <sheet name="Comaparison" sheetId="13" r:id="rId1"/>
    <sheet name="NSW-FHB-OO" sheetId="7" r:id="rId2"/>
    <sheet name="NSW-Subsequent-OO" sheetId="9" r:id="rId3"/>
    <sheet name="NSW-FHB-Investment" sheetId="8" r:id="rId4"/>
    <sheet name="NSW-Subsequent-Investment" sheetId="10" r:id="rId5"/>
    <sheet name="NSW-Median-Price" sheetId="14" r:id="rId6"/>
  </sheets>
  <externalReferences>
    <externalReference r:id="rId7"/>
    <externalReference r:id="rId8"/>
    <externalReference r:id="rId9"/>
    <externalReference r:id="rId10"/>
    <externalReference r:id="rId11"/>
  </externalReferences>
  <calcPr calcId="191029" iterate="1" iterateCount="1" iterateDelta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14" l="1"/>
  <c r="C3" i="14"/>
  <c r="C4" i="14"/>
  <c r="C5" i="14"/>
  <c r="C6" i="14"/>
  <c r="C7" i="14"/>
  <c r="C8" i="14"/>
  <c r="C9" i="14"/>
  <c r="C10" i="14"/>
  <c r="C11" i="14"/>
  <c r="C12" i="14"/>
  <c r="C13" i="14"/>
  <c r="C14" i="14"/>
  <c r="C15" i="14"/>
  <c r="C16" i="14"/>
  <c r="C17" i="14"/>
  <c r="C18" i="14"/>
  <c r="C19" i="14"/>
  <c r="C20" i="14"/>
  <c r="C21" i="14"/>
  <c r="C22" i="14"/>
  <c r="B2" i="14"/>
  <c r="B3" i="14"/>
  <c r="B4" i="14"/>
  <c r="B5" i="14"/>
  <c r="B6" i="14"/>
  <c r="B7" i="14"/>
  <c r="B8" i="14"/>
  <c r="B9" i="14"/>
  <c r="B10" i="14"/>
  <c r="B11" i="14"/>
  <c r="B12" i="14"/>
  <c r="B13" i="14"/>
  <c r="B14" i="14"/>
  <c r="B15" i="14"/>
  <c r="B16" i="14"/>
  <c r="B17" i="14"/>
  <c r="B18" i="14"/>
  <c r="B19" i="14"/>
  <c r="B20" i="14"/>
  <c r="B21" i="14"/>
  <c r="B22" i="14"/>
  <c r="D2" i="8"/>
  <c r="D3" i="8"/>
  <c r="D4" i="8"/>
  <c r="D5" i="8"/>
  <c r="D6" i="8"/>
  <c r="D7" i="8"/>
  <c r="D8" i="8"/>
  <c r="D9" i="8"/>
  <c r="D10" i="8"/>
  <c r="D11" i="8"/>
  <c r="D12" i="8"/>
  <c r="D13" i="8"/>
  <c r="D14" i="8"/>
  <c r="D15" i="8"/>
  <c r="D16" i="8"/>
  <c r="D17" i="8"/>
  <c r="D18" i="8"/>
  <c r="D19" i="8"/>
  <c r="D20" i="8"/>
  <c r="D21" i="8"/>
  <c r="D22" i="8"/>
  <c r="D23" i="8"/>
  <c r="D24" i="8"/>
  <c r="D25" i="8"/>
  <c r="D26" i="8"/>
  <c r="D27" i="8"/>
  <c r="D28" i="8"/>
  <c r="D29" i="8"/>
  <c r="D30" i="8"/>
  <c r="D31" i="8"/>
  <c r="D32" i="8"/>
  <c r="D33" i="8"/>
  <c r="D34" i="8"/>
  <c r="D35" i="8"/>
  <c r="D36" i="8"/>
  <c r="D37" i="8"/>
  <c r="D38" i="8"/>
  <c r="D39" i="8"/>
  <c r="D40" i="8"/>
  <c r="D41" i="8"/>
  <c r="D42" i="8"/>
  <c r="D43" i="8"/>
  <c r="D44" i="8"/>
  <c r="D45" i="8"/>
  <c r="D46" i="8"/>
  <c r="D47" i="8"/>
  <c r="D48" i="8"/>
  <c r="D49" i="8"/>
  <c r="D50" i="8"/>
  <c r="D51" i="8"/>
  <c r="D52" i="8"/>
  <c r="D53" i="8"/>
  <c r="D54" i="8"/>
  <c r="D55" i="8"/>
  <c r="D56" i="8"/>
  <c r="D57" i="8"/>
  <c r="D58" i="8"/>
  <c r="D59" i="8"/>
  <c r="D59" i="10" s="1" a="1"/>
  <c r="D59" i="10" s="1"/>
  <c r="D60" i="8"/>
  <c r="D61" i="8"/>
  <c r="D62" i="8"/>
  <c r="C2" i="8"/>
  <c r="C3" i="8"/>
  <c r="C4" i="8"/>
  <c r="C5" i="8"/>
  <c r="C6" i="8"/>
  <c r="C7" i="8"/>
  <c r="C8" i="8"/>
  <c r="C9" i="8"/>
  <c r="C10" i="8"/>
  <c r="C11" i="8"/>
  <c r="C12" i="8"/>
  <c r="C13" i="8"/>
  <c r="C14" i="8"/>
  <c r="C15" i="8"/>
  <c r="C16" i="8"/>
  <c r="C17" i="8"/>
  <c r="C18" i="8"/>
  <c r="C19" i="8"/>
  <c r="C20" i="8"/>
  <c r="C21" i="8"/>
  <c r="C22" i="8"/>
  <c r="C23" i="8"/>
  <c r="C24" i="8"/>
  <c r="C25" i="8"/>
  <c r="C26" i="8"/>
  <c r="C27" i="8"/>
  <c r="C28" i="8"/>
  <c r="C29" i="8"/>
  <c r="C30" i="8"/>
  <c r="C31" i="8"/>
  <c r="C32" i="8"/>
  <c r="C33" i="8"/>
  <c r="C34" i="8"/>
  <c r="C35" i="8"/>
  <c r="C36" i="8"/>
  <c r="C37" i="8"/>
  <c r="C38" i="8"/>
  <c r="C39" i="8"/>
  <c r="C40" i="8"/>
  <c r="C41" i="8"/>
  <c r="C42" i="8"/>
  <c r="C43" i="8"/>
  <c r="C44" i="8"/>
  <c r="C45" i="8"/>
  <c r="C46" i="8"/>
  <c r="C47" i="8"/>
  <c r="C48" i="8"/>
  <c r="C49" i="8"/>
  <c r="C50" i="8"/>
  <c r="C51" i="8"/>
  <c r="C52" i="8"/>
  <c r="C53" i="8"/>
  <c r="C54" i="8"/>
  <c r="C55" i="8"/>
  <c r="C56" i="8"/>
  <c r="C57" i="8"/>
  <c r="C58" i="8"/>
  <c r="C59" i="8"/>
  <c r="C60" i="8"/>
  <c r="C61" i="8"/>
  <c r="C62" i="8"/>
  <c r="D2" i="9" a="1"/>
  <c r="D2" i="9" s="1"/>
  <c r="D3" i="9" a="1"/>
  <c r="D3" i="9" s="1"/>
  <c r="D4" i="9" a="1"/>
  <c r="D4" i="9" s="1"/>
  <c r="D5" i="9" a="1"/>
  <c r="D5" i="9" s="1"/>
  <c r="D6" i="9" a="1"/>
  <c r="D6" i="9" s="1"/>
  <c r="D7" i="9" a="1"/>
  <c r="D7" i="9" s="1"/>
  <c r="D8" i="9" a="1"/>
  <c r="D8" i="9" s="1"/>
  <c r="D9" i="9" a="1"/>
  <c r="D9" i="9" s="1"/>
  <c r="D10" i="9" a="1"/>
  <c r="D10" i="9" s="1"/>
  <c r="D11" i="9" a="1"/>
  <c r="D11" i="9" s="1"/>
  <c r="D12" i="9" a="1"/>
  <c r="D12" i="9" s="1"/>
  <c r="D13" i="9" a="1"/>
  <c r="D13" i="9" s="1"/>
  <c r="D14" i="9" a="1"/>
  <c r="D14" i="9" s="1"/>
  <c r="D15" i="9" a="1"/>
  <c r="D15" i="9" s="1"/>
  <c r="D16" i="9" a="1"/>
  <c r="D16" i="9" s="1"/>
  <c r="D17" i="9" a="1"/>
  <c r="D17" i="9" s="1"/>
  <c r="D18" i="9" a="1"/>
  <c r="D18" i="9" s="1"/>
  <c r="D19" i="9" a="1"/>
  <c r="D19" i="9" s="1"/>
  <c r="D20" i="9" a="1"/>
  <c r="D20" i="9" s="1"/>
  <c r="D21" i="9" a="1"/>
  <c r="D21" i="9" s="1"/>
  <c r="D22" i="9" a="1"/>
  <c r="D22" i="9" s="1"/>
  <c r="D23" i="9" a="1"/>
  <c r="D23" i="9" s="1"/>
  <c r="D24" i="9" a="1"/>
  <c r="D24" i="9" s="1"/>
  <c r="D25" i="9" a="1"/>
  <c r="D25" i="9" s="1"/>
  <c r="D26" i="9" a="1"/>
  <c r="D26" i="9" s="1"/>
  <c r="D27" i="9" a="1"/>
  <c r="D27" i="9" s="1"/>
  <c r="D28" i="9" a="1"/>
  <c r="D28" i="9" s="1"/>
  <c r="D29" i="9" a="1"/>
  <c r="D29" i="9" s="1"/>
  <c r="D30" i="9" a="1"/>
  <c r="D30" i="9" s="1"/>
  <c r="D31" i="9" a="1"/>
  <c r="D31" i="9" s="1"/>
  <c r="D32" i="9" a="1"/>
  <c r="D32" i="9" s="1"/>
  <c r="D33" i="9" a="1"/>
  <c r="D33" i="9" s="1"/>
  <c r="D34" i="9" a="1"/>
  <c r="D34" i="9" s="1"/>
  <c r="D35" i="9" a="1"/>
  <c r="D35" i="9" s="1"/>
  <c r="D36" i="9" a="1"/>
  <c r="D36" i="9" s="1"/>
  <c r="D37" i="9" a="1"/>
  <c r="D37" i="9" s="1"/>
  <c r="D38" i="9" a="1"/>
  <c r="D38" i="9" s="1"/>
  <c r="D39" i="9" a="1"/>
  <c r="D39" i="9" s="1"/>
  <c r="D40" i="9" a="1"/>
  <c r="D40" i="9" s="1"/>
  <c r="D41" i="9" a="1"/>
  <c r="D41" i="9" s="1"/>
  <c r="D42" i="9" a="1"/>
  <c r="D42" i="9" s="1"/>
  <c r="D43" i="9" a="1"/>
  <c r="D43" i="9" s="1"/>
  <c r="D44" i="9" a="1"/>
  <c r="D44" i="9" s="1"/>
  <c r="D45" i="9" a="1"/>
  <c r="D45" i="9" s="1"/>
  <c r="D46" i="9" a="1"/>
  <c r="D46" i="9" s="1"/>
  <c r="D47" i="9" a="1"/>
  <c r="D47" i="9" s="1"/>
  <c r="D48" i="9" a="1"/>
  <c r="D48" i="9" s="1"/>
  <c r="D49" i="9" a="1"/>
  <c r="D49" i="9" s="1"/>
  <c r="D50" i="9" a="1"/>
  <c r="D50" i="9" s="1"/>
  <c r="D51" i="9" a="1"/>
  <c r="D51" i="9" s="1"/>
  <c r="D52" i="9" a="1"/>
  <c r="D52" i="9" s="1"/>
  <c r="D53" i="9" a="1"/>
  <c r="D53" i="9" s="1"/>
  <c r="D54" i="9" a="1"/>
  <c r="D54" i="9" s="1"/>
  <c r="D55" i="9" a="1"/>
  <c r="D55" i="9" s="1"/>
  <c r="D56" i="9" a="1"/>
  <c r="D56" i="9" s="1"/>
  <c r="D57" i="9" a="1"/>
  <c r="D57" i="9" s="1"/>
  <c r="D58" i="9" a="1"/>
  <c r="D58" i="9" s="1"/>
  <c r="D59" i="9" a="1"/>
  <c r="D59" i="9" s="1"/>
  <c r="D60" i="9" a="1"/>
  <c r="D60" i="9" s="1"/>
  <c r="D61" i="9" a="1"/>
  <c r="D61" i="9" s="1"/>
  <c r="D62" i="9" a="1"/>
  <c r="D62" i="9" s="1"/>
  <c r="C2" i="9" a="1"/>
  <c r="C2" i="9" s="1"/>
  <c r="C3" i="9" a="1"/>
  <c r="C3" i="9" s="1"/>
  <c r="C4" i="9" a="1"/>
  <c r="C4" i="9" s="1"/>
  <c r="C5" i="9" a="1"/>
  <c r="C5" i="9" s="1"/>
  <c r="C6" i="9" a="1"/>
  <c r="C6" i="9" s="1"/>
  <c r="C7" i="9" a="1"/>
  <c r="C7" i="9" s="1"/>
  <c r="C8" i="9" a="1"/>
  <c r="C8" i="9" s="1"/>
  <c r="C9" i="9" a="1"/>
  <c r="C9" i="9" s="1"/>
  <c r="C10" i="9" a="1"/>
  <c r="C10" i="9" s="1"/>
  <c r="C11" i="9" a="1"/>
  <c r="C11" i="9" s="1"/>
  <c r="C12" i="9" a="1"/>
  <c r="C12" i="9" s="1"/>
  <c r="C13" i="9" a="1"/>
  <c r="C13" i="9" s="1"/>
  <c r="C14" i="9" a="1"/>
  <c r="C14" i="9" s="1"/>
  <c r="C15" i="9" a="1"/>
  <c r="C15" i="9" s="1"/>
  <c r="C16" i="9" a="1"/>
  <c r="C16" i="9" s="1"/>
  <c r="C17" i="9" a="1"/>
  <c r="C17" i="9" s="1"/>
  <c r="C18" i="9" a="1"/>
  <c r="C18" i="9" s="1"/>
  <c r="C19" i="9" a="1"/>
  <c r="C19" i="9" s="1"/>
  <c r="C20" i="9" a="1"/>
  <c r="C20" i="9" s="1"/>
  <c r="C21" i="9" a="1"/>
  <c r="C21" i="9" s="1"/>
  <c r="C22" i="9" a="1"/>
  <c r="C22" i="9" s="1"/>
  <c r="C23" i="9" a="1"/>
  <c r="C23" i="9" s="1"/>
  <c r="C24" i="9" a="1"/>
  <c r="C24" i="9" s="1"/>
  <c r="C25" i="9" a="1"/>
  <c r="C25" i="9" s="1"/>
  <c r="C26" i="9" a="1"/>
  <c r="C26" i="9" s="1"/>
  <c r="C27" i="9" a="1"/>
  <c r="C27" i="9" s="1"/>
  <c r="C28" i="9" a="1"/>
  <c r="C28" i="9" s="1"/>
  <c r="C29" i="9" a="1"/>
  <c r="C29" i="9" s="1"/>
  <c r="C30" i="9" a="1"/>
  <c r="C30" i="9" s="1"/>
  <c r="C31" i="9" a="1"/>
  <c r="C31" i="9" s="1"/>
  <c r="C32" i="9" a="1"/>
  <c r="C32" i="9" s="1"/>
  <c r="C33" i="9" a="1"/>
  <c r="C33" i="9" s="1"/>
  <c r="C34" i="9" a="1"/>
  <c r="C34" i="9" s="1"/>
  <c r="C35" i="9" a="1"/>
  <c r="C35" i="9" s="1"/>
  <c r="C36" i="9" a="1"/>
  <c r="C36" i="9" s="1"/>
  <c r="C37" i="9" a="1"/>
  <c r="C37" i="9" s="1"/>
  <c r="C38" i="9" a="1"/>
  <c r="C38" i="9" s="1"/>
  <c r="C39" i="9" a="1"/>
  <c r="C39" i="9" s="1"/>
  <c r="C40" i="9" a="1"/>
  <c r="C40" i="9" s="1"/>
  <c r="C41" i="9" a="1"/>
  <c r="C41" i="9" s="1"/>
  <c r="C42" i="9" a="1"/>
  <c r="C42" i="9" s="1"/>
  <c r="C43" i="9" a="1"/>
  <c r="C43" i="9" s="1"/>
  <c r="C44" i="9" a="1"/>
  <c r="C44" i="9" s="1"/>
  <c r="C45" i="9" a="1"/>
  <c r="C45" i="9" s="1"/>
  <c r="C46" i="9" a="1"/>
  <c r="C46" i="9" s="1"/>
  <c r="C47" i="9" a="1"/>
  <c r="C47" i="9" s="1"/>
  <c r="C48" i="9" a="1"/>
  <c r="C48" i="9" s="1"/>
  <c r="C49" i="9" a="1"/>
  <c r="C49" i="9" s="1"/>
  <c r="C50" i="9" a="1"/>
  <c r="C50" i="9" s="1"/>
  <c r="C51" i="9" a="1"/>
  <c r="C51" i="9" s="1"/>
  <c r="C52" i="9" a="1"/>
  <c r="C52" i="9" s="1"/>
  <c r="C53" i="9" a="1"/>
  <c r="C53" i="9" s="1"/>
  <c r="C54" i="9" a="1"/>
  <c r="C54" i="9" s="1"/>
  <c r="C55" i="9" a="1"/>
  <c r="C55" i="9" s="1"/>
  <c r="C56" i="9" a="1"/>
  <c r="C56" i="9" s="1"/>
  <c r="C57" i="9" a="1"/>
  <c r="C57" i="9" s="1"/>
  <c r="C58" i="9" a="1"/>
  <c r="C58" i="9" s="1"/>
  <c r="C59" i="9" a="1"/>
  <c r="C59" i="9" s="1"/>
  <c r="C60" i="9" a="1"/>
  <c r="C60" i="9" s="1"/>
  <c r="C61" i="9" a="1"/>
  <c r="C61" i="9" s="1"/>
  <c r="C62" i="9" a="1"/>
  <c r="C62" i="9" s="1"/>
  <c r="D2" i="7"/>
  <c r="D3" i="7"/>
  <c r="D4" i="7"/>
  <c r="D5" i="7"/>
  <c r="D6" i="7"/>
  <c r="D7" i="7"/>
  <c r="D8" i="7"/>
  <c r="D9" i="7"/>
  <c r="D10" i="7"/>
  <c r="D11" i="7"/>
  <c r="D12" i="7"/>
  <c r="D13" i="7"/>
  <c r="D14" i="7"/>
  <c r="D15" i="7"/>
  <c r="D16" i="7"/>
  <c r="D17" i="7"/>
  <c r="D18" i="7"/>
  <c r="D19" i="7"/>
  <c r="D20" i="7"/>
  <c r="D21" i="7"/>
  <c r="D22" i="7"/>
  <c r="E22" i="7" s="1"/>
  <c r="D23" i="7"/>
  <c r="D24" i="7"/>
  <c r="D25" i="7"/>
  <c r="D26" i="7"/>
  <c r="D27" i="7"/>
  <c r="D28" i="7"/>
  <c r="E28" i="7" s="1"/>
  <c r="D29" i="7"/>
  <c r="D30" i="7"/>
  <c r="D31" i="7"/>
  <c r="D32" i="7"/>
  <c r="D33" i="7"/>
  <c r="D34" i="7"/>
  <c r="D35" i="7"/>
  <c r="D36" i="7"/>
  <c r="D37" i="7"/>
  <c r="D38" i="7"/>
  <c r="D39" i="7"/>
  <c r="D40" i="7"/>
  <c r="D41" i="7"/>
  <c r="D42" i="7"/>
  <c r="D43" i="7"/>
  <c r="D44" i="7"/>
  <c r="E44" i="7" s="1"/>
  <c r="D45" i="7"/>
  <c r="D46" i="7"/>
  <c r="D47" i="7"/>
  <c r="D48" i="7"/>
  <c r="D49" i="7"/>
  <c r="D50" i="7"/>
  <c r="D51" i="7"/>
  <c r="D52" i="7"/>
  <c r="D53" i="7"/>
  <c r="D54" i="7"/>
  <c r="D55" i="7"/>
  <c r="D56" i="7"/>
  <c r="D57" i="7"/>
  <c r="D58" i="7"/>
  <c r="D59" i="7"/>
  <c r="D60" i="7"/>
  <c r="D61" i="7"/>
  <c r="D62" i="7"/>
  <c r="C2" i="7"/>
  <c r="C3" i="7"/>
  <c r="C4" i="7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44" i="7"/>
  <c r="C45" i="7"/>
  <c r="C46" i="7"/>
  <c r="E46" i="7" s="1"/>
  <c r="C47" i="7"/>
  <c r="C48" i="7"/>
  <c r="C49" i="7"/>
  <c r="C50" i="7"/>
  <c r="C51" i="7"/>
  <c r="C52" i="7"/>
  <c r="C53" i="7"/>
  <c r="C54" i="7"/>
  <c r="E54" i="7" s="1"/>
  <c r="C55" i="7"/>
  <c r="C56" i="7"/>
  <c r="C57" i="7"/>
  <c r="C58" i="7"/>
  <c r="C59" i="7"/>
  <c r="C60" i="7"/>
  <c r="C61" i="7"/>
  <c r="C62" i="7"/>
  <c r="C2" i="10"/>
  <c r="C3" i="10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C49" i="10"/>
  <c r="C50" i="10"/>
  <c r="C51" i="10"/>
  <c r="C52" i="10"/>
  <c r="C53" i="10"/>
  <c r="C54" i="10"/>
  <c r="C55" i="10"/>
  <c r="C56" i="10"/>
  <c r="C57" i="10"/>
  <c r="C58" i="10"/>
  <c r="C59" i="10"/>
  <c r="C60" i="10"/>
  <c r="C61" i="10"/>
  <c r="C62" i="10"/>
  <c r="D62" i="10" a="1"/>
  <c r="D62" i="10" s="1"/>
  <c r="D61" i="10" a="1"/>
  <c r="D61" i="10" s="1"/>
  <c r="D60" i="10" a="1"/>
  <c r="D60" i="10" s="1"/>
  <c r="D57" i="10" a="1"/>
  <c r="D57" i="10" s="1"/>
  <c r="D56" i="10" a="1"/>
  <c r="D56" i="10" s="1"/>
  <c r="D55" i="10" a="1"/>
  <c r="D55" i="10" s="1"/>
  <c r="D54" i="10" a="1"/>
  <c r="D54" i="10" s="1"/>
  <c r="D50" i="10" a="1"/>
  <c r="D50" i="10" s="1"/>
  <c r="D48" i="10" a="1"/>
  <c r="D48" i="10" s="1"/>
  <c r="D47" i="10" a="1"/>
  <c r="D47" i="10" s="1"/>
  <c r="D46" i="10" a="1"/>
  <c r="D46" i="10" s="1"/>
  <c r="D45" i="10" a="1"/>
  <c r="D45" i="10" s="1"/>
  <c r="D44" i="10" a="1"/>
  <c r="D44" i="10" s="1"/>
  <c r="D43" i="10" a="1"/>
  <c r="D43" i="10" s="1"/>
  <c r="D42" i="10" a="1"/>
  <c r="D42" i="10" s="1"/>
  <c r="D39" i="10" a="1"/>
  <c r="D39" i="10" s="1"/>
  <c r="D38" i="10" a="1"/>
  <c r="D38" i="10" s="1"/>
  <c r="D37" i="10" a="1"/>
  <c r="D37" i="10" s="1"/>
  <c r="D36" i="10" a="1"/>
  <c r="D36" i="10" s="1"/>
  <c r="E35" i="8"/>
  <c r="D32" i="10" a="1"/>
  <c r="D32" i="10" s="1"/>
  <c r="D31" i="10" a="1"/>
  <c r="D31" i="10" s="1"/>
  <c r="D30" i="10" a="1"/>
  <c r="D30" i="10" s="1"/>
  <c r="E27" i="8"/>
  <c r="D26" i="10" a="1"/>
  <c r="D26" i="10" s="1"/>
  <c r="D25" i="10" a="1"/>
  <c r="D25" i="10" s="1"/>
  <c r="D24" i="10" a="1"/>
  <c r="D24" i="10" s="1"/>
  <c r="D23" i="10" a="1"/>
  <c r="D23" i="10" s="1"/>
  <c r="D22" i="10" a="1"/>
  <c r="D22" i="10" s="1"/>
  <c r="D21" i="10" a="1"/>
  <c r="D21" i="10" s="1"/>
  <c r="D20" i="10" a="1"/>
  <c r="D20" i="10" s="1"/>
  <c r="D19" i="10" a="1"/>
  <c r="D19" i="10" s="1"/>
  <c r="D18" i="10" a="1"/>
  <c r="D18" i="10" s="1"/>
  <c r="D15" i="10" a="1"/>
  <c r="D15" i="10" s="1"/>
  <c r="D14" i="10" a="1"/>
  <c r="D14" i="10" s="1"/>
  <c r="D13" i="10" a="1"/>
  <c r="D13" i="10" s="1"/>
  <c r="D12" i="10" a="1"/>
  <c r="D12" i="10" s="1"/>
  <c r="D9" i="10" a="1"/>
  <c r="D9" i="10" s="1"/>
  <c r="D8" i="10" a="1"/>
  <c r="D8" i="10" s="1"/>
  <c r="D7" i="10" a="1"/>
  <c r="D7" i="10" s="1"/>
  <c r="D6" i="10" a="1"/>
  <c r="D6" i="10" s="1"/>
  <c r="D5" i="10" a="1"/>
  <c r="D5" i="10" s="1"/>
  <c r="D4" i="10" a="1"/>
  <c r="D4" i="10" s="1"/>
  <c r="E3" i="8"/>
  <c r="E8" i="8"/>
  <c r="E14" i="8"/>
  <c r="E23" i="8"/>
  <c r="E43" i="8"/>
  <c r="E50" i="8"/>
  <c r="E55" i="8"/>
  <c r="E56" i="8"/>
  <c r="E4" i="7"/>
  <c r="E16" i="7"/>
  <c r="E61" i="8" l="1"/>
  <c r="E37" i="8"/>
  <c r="E33" i="8"/>
  <c r="E49" i="8"/>
  <c r="E48" i="7"/>
  <c r="E42" i="7"/>
  <c r="E13" i="8"/>
  <c r="E7" i="8"/>
  <c r="E31" i="8"/>
  <c r="E24" i="7"/>
  <c r="E44" i="8"/>
  <c r="E20" i="8"/>
  <c r="E26" i="8"/>
  <c r="E18" i="7"/>
  <c r="E38" i="8"/>
  <c r="E51" i="8"/>
  <c r="E6" i="7"/>
  <c r="E36" i="8"/>
  <c r="E32" i="8"/>
  <c r="E50" i="7"/>
  <c r="E62" i="8"/>
  <c r="E24" i="8"/>
  <c r="E59" i="8"/>
  <c r="E60" i="8"/>
  <c r="E19" i="8"/>
  <c r="E12" i="8"/>
  <c r="E15" i="8"/>
  <c r="E11" i="8"/>
  <c r="E17" i="8"/>
  <c r="E29" i="8"/>
  <c r="E41" i="8"/>
  <c r="E53" i="8"/>
  <c r="E48" i="8"/>
  <c r="E2" i="8"/>
  <c r="E47" i="8"/>
  <c r="E25" i="8"/>
  <c r="D53" i="10" a="1"/>
  <c r="D53" i="10" s="1"/>
  <c r="E53" i="10" s="1"/>
  <c r="D41" i="10" a="1"/>
  <c r="D41" i="10" s="1"/>
  <c r="E41" i="10" s="1"/>
  <c r="D29" i="10" a="1"/>
  <c r="D29" i="10" s="1"/>
  <c r="D17" i="10" a="1"/>
  <c r="D17" i="10" s="1"/>
  <c r="E17" i="10" s="1"/>
  <c r="E39" i="8"/>
  <c r="E10" i="8"/>
  <c r="E16" i="8"/>
  <c r="E28" i="8"/>
  <c r="E34" i="8"/>
  <c r="E40" i="8"/>
  <c r="E52" i="8"/>
  <c r="E58" i="8"/>
  <c r="D52" i="10" a="1"/>
  <c r="D52" i="10" s="1"/>
  <c r="E52" i="10" s="1"/>
  <c r="D40" i="10" a="1"/>
  <c r="D40" i="10" s="1"/>
  <c r="E40" i="10" s="1"/>
  <c r="D28" i="10" a="1"/>
  <c r="D28" i="10" s="1"/>
  <c r="E28" i="10" s="1"/>
  <c r="D16" i="10" a="1"/>
  <c r="D16" i="10" s="1"/>
  <c r="E16" i="10" s="1"/>
  <c r="D51" i="10" a="1"/>
  <c r="D51" i="10" s="1"/>
  <c r="E51" i="10" s="1"/>
  <c r="D27" i="10" a="1"/>
  <c r="D27" i="10" s="1"/>
  <c r="E27" i="10" s="1"/>
  <c r="D3" i="10" a="1"/>
  <c r="D3" i="10" s="1"/>
  <c r="E3" i="10" s="1"/>
  <c r="D2" i="10" a="1"/>
  <c r="D2" i="10" s="1"/>
  <c r="E2" i="10" s="1"/>
  <c r="D49" i="10" a="1"/>
  <c r="D49" i="10" s="1"/>
  <c r="E49" i="10" s="1"/>
  <c r="D35" i="10" a="1"/>
  <c r="D35" i="10" s="1"/>
  <c r="E35" i="10" s="1"/>
  <c r="D11" i="10" a="1"/>
  <c r="D11" i="10" s="1"/>
  <c r="E11" i="10" s="1"/>
  <c r="D58" i="10" a="1"/>
  <c r="D58" i="10" s="1"/>
  <c r="D34" i="10" a="1"/>
  <c r="D34" i="10" s="1"/>
  <c r="E34" i="10" s="1"/>
  <c r="D10" i="10" a="1"/>
  <c r="D10" i="10" s="1"/>
  <c r="E10" i="10" s="1"/>
  <c r="D33" i="10" a="1"/>
  <c r="D33" i="10" s="1"/>
  <c r="E33" i="10" s="1"/>
  <c r="E17" i="9"/>
  <c r="E53" i="9"/>
  <c r="E41" i="9"/>
  <c r="E29" i="9"/>
  <c r="E5" i="9"/>
  <c r="E52" i="9"/>
  <c r="E40" i="9"/>
  <c r="E38" i="9"/>
  <c r="E36" i="9"/>
  <c r="E58" i="9"/>
  <c r="E34" i="9"/>
  <c r="E56" i="9"/>
  <c r="E46" i="8"/>
  <c r="E9" i="8"/>
  <c r="E57" i="8"/>
  <c r="E22" i="8"/>
  <c r="E45" i="8"/>
  <c r="E21" i="8"/>
  <c r="E6" i="8"/>
  <c r="E54" i="8"/>
  <c r="E42" i="8"/>
  <c r="E30" i="8"/>
  <c r="E18" i="8"/>
  <c r="E5" i="8"/>
  <c r="E29" i="10"/>
  <c r="E4" i="8"/>
  <c r="E15" i="10"/>
  <c r="E26" i="10"/>
  <c r="E25" i="10"/>
  <c r="E60" i="10"/>
  <c r="E59" i="10"/>
  <c r="E47" i="10"/>
  <c r="E23" i="10"/>
  <c r="E62" i="10"/>
  <c r="E12" i="10"/>
  <c r="E58" i="10"/>
  <c r="E46" i="10"/>
  <c r="E22" i="10"/>
  <c r="E4" i="10"/>
  <c r="E39" i="10"/>
  <c r="E38" i="10"/>
  <c r="E13" i="10"/>
  <c r="E36" i="10"/>
  <c r="E57" i="10"/>
  <c r="E45" i="10"/>
  <c r="E21" i="10"/>
  <c r="E9" i="10"/>
  <c r="E14" i="10"/>
  <c r="E61" i="10"/>
  <c r="E48" i="10"/>
  <c r="E56" i="10"/>
  <c r="E44" i="10"/>
  <c r="E32" i="10"/>
  <c r="E20" i="10"/>
  <c r="E37" i="10"/>
  <c r="E55" i="10"/>
  <c r="E43" i="10"/>
  <c r="E31" i="10"/>
  <c r="E19" i="10"/>
  <c r="E7" i="10"/>
  <c r="E50" i="10"/>
  <c r="E24" i="10"/>
  <c r="E54" i="10"/>
  <c r="E42" i="10"/>
  <c r="E30" i="10"/>
  <c r="E18" i="10"/>
  <c r="E6" i="10"/>
  <c r="E54" i="9"/>
  <c r="E24" i="9"/>
  <c r="E52" i="7"/>
  <c r="E40" i="7"/>
  <c r="E15" i="7"/>
  <c r="E3" i="7"/>
  <c r="E51" i="9"/>
  <c r="E27" i="9"/>
  <c r="E15" i="9"/>
  <c r="E3" i="9"/>
  <c r="E22" i="9"/>
  <c r="E51" i="7"/>
  <c r="E39" i="7"/>
  <c r="E27" i="7"/>
  <c r="E14" i="7"/>
  <c r="E2" i="7"/>
  <c r="E39" i="9"/>
  <c r="E62" i="7"/>
  <c r="E26" i="9"/>
  <c r="E14" i="9"/>
  <c r="E50" i="9"/>
  <c r="E38" i="7"/>
  <c r="E26" i="7"/>
  <c r="E13" i="7"/>
  <c r="E49" i="9"/>
  <c r="E25" i="9"/>
  <c r="E13" i="9"/>
  <c r="E48" i="9"/>
  <c r="E49" i="7"/>
  <c r="E37" i="7"/>
  <c r="E25" i="7"/>
  <c r="E12" i="7"/>
  <c r="E61" i="9"/>
  <c r="E37" i="9"/>
  <c r="E60" i="7"/>
  <c r="E12" i="9"/>
  <c r="E46" i="9"/>
  <c r="E36" i="7"/>
  <c r="E11" i="7"/>
  <c r="E59" i="9"/>
  <c r="E35" i="9"/>
  <c r="E23" i="9"/>
  <c r="E11" i="9"/>
  <c r="E44" i="9"/>
  <c r="E59" i="7"/>
  <c r="E47" i="7"/>
  <c r="E35" i="7"/>
  <c r="E23" i="7"/>
  <c r="E10" i="7"/>
  <c r="E47" i="9"/>
  <c r="E10" i="9"/>
  <c r="E42" i="9"/>
  <c r="E58" i="7"/>
  <c r="E34" i="7"/>
  <c r="E9" i="7"/>
  <c r="E33" i="9"/>
  <c r="E21" i="9"/>
  <c r="E9" i="9"/>
  <c r="E57" i="7"/>
  <c r="E45" i="7"/>
  <c r="E33" i="7"/>
  <c r="E21" i="7"/>
  <c r="E8" i="7"/>
  <c r="E45" i="9"/>
  <c r="E32" i="9"/>
  <c r="E20" i="9"/>
  <c r="E8" i="9"/>
  <c r="E62" i="9"/>
  <c r="E56" i="7"/>
  <c r="E32" i="7"/>
  <c r="E20" i="7"/>
  <c r="E7" i="7"/>
  <c r="E57" i="9"/>
  <c r="E31" i="9"/>
  <c r="E19" i="9"/>
  <c r="E60" i="9"/>
  <c r="E55" i="7"/>
  <c r="E43" i="7"/>
  <c r="E31" i="7"/>
  <c r="E19" i="7"/>
  <c r="E30" i="9"/>
  <c r="E55" i="9"/>
  <c r="E43" i="9"/>
  <c r="E7" i="9"/>
  <c r="E30" i="7"/>
  <c r="E5" i="7"/>
  <c r="E53" i="7"/>
  <c r="E41" i="7"/>
  <c r="E29" i="7"/>
  <c r="E17" i="7"/>
  <c r="E5" i="10"/>
  <c r="E8" i="10"/>
  <c r="E2" i="9"/>
  <c r="E61" i="7"/>
  <c r="E18" i="9"/>
  <c r="E6" i="9"/>
  <c r="E16" i="9"/>
  <c r="E4" i="9"/>
  <c r="E28" i="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<sst xmlns="http://schemas.openxmlformats.org/spreadsheetml/2006/main" count="267" uniqueCount="11">
  <si>
    <t>Period</t>
  </si>
  <si>
    <t>Occupancy Type</t>
  </si>
  <si>
    <t>Owner-Occupied</t>
  </si>
  <si>
    <t>Investment</t>
  </si>
  <si>
    <t>Quantity of First Home Loan</t>
  </si>
  <si>
    <t>Quantity of Subsequent Loan</t>
  </si>
  <si>
    <t>Value of Subsequent Loan (Million)</t>
  </si>
  <si>
    <t>Value of Loan (Million)</t>
  </si>
  <si>
    <t>Average of Loan (,000)</t>
  </si>
  <si>
    <t>Median Sydney (,000)</t>
  </si>
  <si>
    <t>NSW Median Other Than Sydney (,000)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</si>
</sst>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&quot;$&quot;#,##0.000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0" fontId="0" fillId="2" borderId="0" xfId="0" applyFill="1"/>
    <xf numFmtId="164" fontId="0" fillId="3" borderId="0" xfId="0" applyNumberFormat="1" applyFill="1"/>
    <xf numFmtId="17" fontId="0" fillId="0" borderId="0" xfId="0" applyNumberFormat="1"/>
    <xf numFmtId="44" fontId="0" fillId="3" borderId="0" xfId="1" applyFont="1" applyFill="1"/>
    <xf numFmtId="44" fontId="0" fillId="0" borderId="0" xfId="1" applyFont="1"/>
    <xf numFmtId="44" fontId="0" fillId="2" borderId="0" xfId="1" applyFont="1" applyFill="1"/>
    <xf numFmtId="0" fontId="0" fillId="2" borderId="0" xfId="0" applyFont="1" applyFill="1"/>
    <xf numFmtId="0" fontId="0" fillId="0" borderId="0" xfId="0" applyFont="1"/>
    <xf numFmtId="17" fontId="0" fillId="0" borderId="0" xfId="0" applyNumberFormat="1" applyFont="1"/>
  </cellXfs>
  <cellStyles count="2">
    <cellStyle name="Currency" xfId="1" builtinId="4"/>
    <cellStyle name="Normal" xfId="0" builtinId="0"/>
  </cellStyles>
  <dxfs count="27"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rgb="FF92D050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4" formatCode="_-&quot;$&quot;* #,##0.00_-;\-&quot;$&quot;* #,##0.00_-;_-&quot;$&quot;* &quot;-&quot;??_-;_-@_-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5" formatCode="mmm\-yyyy"/>
      <alignment horizontal="left" vertical="bottom" textRotation="0" wrapText="0" indent="0" justifyLastLine="0" shrinkToFit="0" readingOrder="0"/>
    </dxf>
    <dxf>
      <numFmt numFmtId="34" formatCode="_-&quot;$&quot;* #,##0.00_-;\-&quot;$&quot;* #,##0.00_-;_-&quot;$&quot;* &quot;-&quot;??_-;_-@_-"/>
    </dxf>
    <dxf>
      <numFmt numFmtId="34" formatCode="_-&quot;$&quot;* #,##0.00_-;\-&quot;$&quot;* #,##0.00_-;_-&quot;$&quot;* &quot;-&quot;??_-;_-@_-"/>
    </dxf>
    <dxf>
      <numFmt numFmtId="34" formatCode="_-&quot;$&quot;* #,##0.00_-;\-&quot;$&quot;* #,##0.00_-;_-&quot;$&quot;* &quot;-&quot;??_-;_-@_-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4" formatCode="_-&quot;$&quot;* #,##0.00_-;\-&quot;$&quot;* #,##0.00_-;_-&quot;$&quot;* &quot;-&quot;??_-;_-@_-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</dxf>
    <dxf>
      <numFmt numFmtId="22" formatCode="mmm\-yy"/>
    </dxf>
    <dxf>
      <fill>
        <patternFill patternType="solid">
          <fgColor indexed="64"/>
          <bgColor rgb="FF92D050"/>
        </patternFill>
      </fill>
    </dxf>
    <dxf>
      <numFmt numFmtId="34" formatCode="_-&quot;$&quot;* #,##0.00_-;\-&quot;$&quot;* #,##0.00_-;_-&quot;$&quot;* &quot;-&quot;??_-;_-@_-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165" formatCode="mmm\-yyyy"/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rgb="FF92D050"/>
        </patternFill>
      </fill>
    </dxf>
    <dxf>
      <numFmt numFmtId="22" formatCode="mmm\-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165" formatCode="mmm\-yyyy"/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rgb="FF92D050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22" formatCode="mmm\-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5" formatCode="mmm\-yyyy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theme" Target="theme/theme1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5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externalLink" Target="externalLinks/externalLink4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Average Household</a:t>
            </a:r>
            <a:r>
              <a:rPr lang="en-AU" baseline="0"/>
              <a:t> Housing New Loan vs Median Sydney Dwelling Price (,000)</a:t>
            </a:r>
            <a:endParaRPr lang="en-A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2"/>
          <c:order val="0"/>
          <c:tx>
            <c:v>Subsequent Invest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'NSW-Subsequent-Investment'!$A$2:$A$62</c:f>
              <c:numCache>
                <c:formatCode>mmm\-yy</c:formatCode>
                <c:ptCount val="61"/>
                <c:pt idx="0">
                  <c:v>43647</c:v>
                </c:pt>
                <c:pt idx="1">
                  <c:v>43678</c:v>
                </c:pt>
                <c:pt idx="2">
                  <c:v>43709</c:v>
                </c:pt>
                <c:pt idx="3">
                  <c:v>43739</c:v>
                </c:pt>
                <c:pt idx="4">
                  <c:v>43770</c:v>
                </c:pt>
                <c:pt idx="5">
                  <c:v>43800</c:v>
                </c:pt>
                <c:pt idx="6">
                  <c:v>43831</c:v>
                </c:pt>
                <c:pt idx="7">
                  <c:v>43862</c:v>
                </c:pt>
                <c:pt idx="8">
                  <c:v>43891</c:v>
                </c:pt>
                <c:pt idx="9">
                  <c:v>43922</c:v>
                </c:pt>
                <c:pt idx="10">
                  <c:v>43952</c:v>
                </c:pt>
                <c:pt idx="11">
                  <c:v>43983</c:v>
                </c:pt>
                <c:pt idx="12">
                  <c:v>44013</c:v>
                </c:pt>
                <c:pt idx="13">
                  <c:v>44044</c:v>
                </c:pt>
                <c:pt idx="14">
                  <c:v>44075</c:v>
                </c:pt>
                <c:pt idx="15">
                  <c:v>44105</c:v>
                </c:pt>
                <c:pt idx="16">
                  <c:v>44136</c:v>
                </c:pt>
                <c:pt idx="17">
                  <c:v>44166</c:v>
                </c:pt>
                <c:pt idx="18">
                  <c:v>44197</c:v>
                </c:pt>
                <c:pt idx="19">
                  <c:v>44228</c:v>
                </c:pt>
                <c:pt idx="20">
                  <c:v>44256</c:v>
                </c:pt>
                <c:pt idx="21">
                  <c:v>44287</c:v>
                </c:pt>
                <c:pt idx="22">
                  <c:v>44317</c:v>
                </c:pt>
                <c:pt idx="23">
                  <c:v>44348</c:v>
                </c:pt>
                <c:pt idx="24">
                  <c:v>44378</c:v>
                </c:pt>
                <c:pt idx="25">
                  <c:v>44409</c:v>
                </c:pt>
                <c:pt idx="26">
                  <c:v>44440</c:v>
                </c:pt>
                <c:pt idx="27">
                  <c:v>44470</c:v>
                </c:pt>
                <c:pt idx="28">
                  <c:v>44501</c:v>
                </c:pt>
                <c:pt idx="29">
                  <c:v>44531</c:v>
                </c:pt>
                <c:pt idx="30">
                  <c:v>44562</c:v>
                </c:pt>
                <c:pt idx="31">
                  <c:v>44593</c:v>
                </c:pt>
                <c:pt idx="32">
                  <c:v>44621</c:v>
                </c:pt>
                <c:pt idx="33">
                  <c:v>44652</c:v>
                </c:pt>
                <c:pt idx="34">
                  <c:v>44682</c:v>
                </c:pt>
                <c:pt idx="35">
                  <c:v>44713</c:v>
                </c:pt>
                <c:pt idx="36">
                  <c:v>44743</c:v>
                </c:pt>
                <c:pt idx="37">
                  <c:v>44774</c:v>
                </c:pt>
                <c:pt idx="38">
                  <c:v>44805</c:v>
                </c:pt>
                <c:pt idx="39">
                  <c:v>44835</c:v>
                </c:pt>
                <c:pt idx="40">
                  <c:v>44866</c:v>
                </c:pt>
                <c:pt idx="41">
                  <c:v>44896</c:v>
                </c:pt>
                <c:pt idx="42">
                  <c:v>44927</c:v>
                </c:pt>
                <c:pt idx="43">
                  <c:v>44958</c:v>
                </c:pt>
                <c:pt idx="44">
                  <c:v>44986</c:v>
                </c:pt>
                <c:pt idx="45">
                  <c:v>45017</c:v>
                </c:pt>
                <c:pt idx="46">
                  <c:v>45047</c:v>
                </c:pt>
                <c:pt idx="47">
                  <c:v>45078</c:v>
                </c:pt>
                <c:pt idx="48">
                  <c:v>45108</c:v>
                </c:pt>
                <c:pt idx="49">
                  <c:v>45139</c:v>
                </c:pt>
                <c:pt idx="50">
                  <c:v>45170</c:v>
                </c:pt>
                <c:pt idx="51">
                  <c:v>45200</c:v>
                </c:pt>
                <c:pt idx="52">
                  <c:v>45231</c:v>
                </c:pt>
                <c:pt idx="53">
                  <c:v>45261</c:v>
                </c:pt>
                <c:pt idx="54">
                  <c:v>45292</c:v>
                </c:pt>
                <c:pt idx="55">
                  <c:v>45323</c:v>
                </c:pt>
                <c:pt idx="56">
                  <c:v>45352</c:v>
                </c:pt>
                <c:pt idx="57">
                  <c:v>45383</c:v>
                </c:pt>
                <c:pt idx="58">
                  <c:v>45413</c:v>
                </c:pt>
                <c:pt idx="59">
                  <c:v>45444</c:v>
                </c:pt>
                <c:pt idx="60">
                  <c:v>45474</c:v>
                </c:pt>
              </c:numCache>
            </c:numRef>
          </c:xVal>
          <c:yVal>
            <c:numRef>
              <c:f>'NSW-Subsequent-Investment'!$E$2:$E$62</c:f>
              <c:numCache>
                <c:formatCode>_("$"* #,##0.00_);_("$"* \(#,##0.00\);_("$"* "-"??_);_(@_)</c:formatCode>
                <c:ptCount val="61"/>
                <c:pt idx="0">
                  <c:v>453.68203716448727</c:v>
                </c:pt>
                <c:pt idx="1">
                  <c:v>499.4444444444444</c:v>
                </c:pt>
                <c:pt idx="2">
                  <c:v>515.49948506694136</c:v>
                </c:pt>
                <c:pt idx="3">
                  <c:v>485.33564528114943</c:v>
                </c:pt>
                <c:pt idx="4">
                  <c:v>484.02615600186829</c:v>
                </c:pt>
                <c:pt idx="5">
                  <c:v>513.12260536398469</c:v>
                </c:pt>
                <c:pt idx="6">
                  <c:v>688.95420792079221</c:v>
                </c:pt>
                <c:pt idx="7">
                  <c:v>653.4068786502271</c:v>
                </c:pt>
                <c:pt idx="8">
                  <c:v>525.81084764240939</c:v>
                </c:pt>
                <c:pt idx="9">
                  <c:v>610.56228642435542</c:v>
                </c:pt>
                <c:pt idx="10">
                  <c:v>491.1320754716981</c:v>
                </c:pt>
                <c:pt idx="11">
                  <c:v>509.84743411927877</c:v>
                </c:pt>
                <c:pt idx="12">
                  <c:v>508.90356671070015</c:v>
                </c:pt>
                <c:pt idx="13">
                  <c:v>544.07596371882084</c:v>
                </c:pt>
                <c:pt idx="14">
                  <c:v>536.16281955820295</c:v>
                </c:pt>
                <c:pt idx="15">
                  <c:v>536.75417661097856</c:v>
                </c:pt>
                <c:pt idx="16">
                  <c:v>525.69909868269008</c:v>
                </c:pt>
                <c:pt idx="17">
                  <c:v>519.28241712127578</c:v>
                </c:pt>
                <c:pt idx="18">
                  <c:v>768.5786945464821</c:v>
                </c:pt>
                <c:pt idx="19">
                  <c:v>717.81453362255957</c:v>
                </c:pt>
                <c:pt idx="20">
                  <c:v>539.14122137404581</c:v>
                </c:pt>
                <c:pt idx="21">
                  <c:v>629.74631751227491</c:v>
                </c:pt>
                <c:pt idx="22">
                  <c:v>578.31087151841859</c:v>
                </c:pt>
                <c:pt idx="23">
                  <c:v>571.0120643431635</c:v>
                </c:pt>
                <c:pt idx="24">
                  <c:v>608.87772194304853</c:v>
                </c:pt>
                <c:pt idx="25">
                  <c:v>608.95149191531925</c:v>
                </c:pt>
                <c:pt idx="26">
                  <c:v>655.4372101013571</c:v>
                </c:pt>
                <c:pt idx="27">
                  <c:v>643.54210898796896</c:v>
                </c:pt>
                <c:pt idx="28">
                  <c:v>595.29688418577314</c:v>
                </c:pt>
                <c:pt idx="29">
                  <c:v>635.68132882190082</c:v>
                </c:pt>
                <c:pt idx="30">
                  <c:v>934.86442735734511</c:v>
                </c:pt>
                <c:pt idx="31">
                  <c:v>874.42103066972675</c:v>
                </c:pt>
                <c:pt idx="32">
                  <c:v>613.69485294117646</c:v>
                </c:pt>
                <c:pt idx="33">
                  <c:v>768.19960861056745</c:v>
                </c:pt>
                <c:pt idx="34">
                  <c:v>627.13152676801053</c:v>
                </c:pt>
                <c:pt idx="35">
                  <c:v>637.76824034334766</c:v>
                </c:pt>
                <c:pt idx="36">
                  <c:v>664.99999999999989</c:v>
                </c:pt>
                <c:pt idx="37">
                  <c:v>647.356783919598</c:v>
                </c:pt>
                <c:pt idx="38">
                  <c:v>672.55428699350784</c:v>
                </c:pt>
                <c:pt idx="39">
                  <c:v>673.64341085271315</c:v>
                </c:pt>
                <c:pt idx="40">
                  <c:v>603.59207266721728</c:v>
                </c:pt>
                <c:pt idx="41">
                  <c:v>641.35135135135135</c:v>
                </c:pt>
                <c:pt idx="42">
                  <c:v>907.17143736534319</c:v>
                </c:pt>
                <c:pt idx="43">
                  <c:v>870.70707070707067</c:v>
                </c:pt>
                <c:pt idx="44">
                  <c:v>628.64628820960695</c:v>
                </c:pt>
                <c:pt idx="45">
                  <c:v>769.79708636836631</c:v>
                </c:pt>
                <c:pt idx="46">
                  <c:v>599.3131868131868</c:v>
                </c:pt>
                <c:pt idx="47">
                  <c:v>629.37785728483414</c:v>
                </c:pt>
                <c:pt idx="48">
                  <c:v>698.88378200919237</c:v>
                </c:pt>
                <c:pt idx="49">
                  <c:v>685.16402116402105</c:v>
                </c:pt>
                <c:pt idx="50">
                  <c:v>733.96434074400179</c:v>
                </c:pt>
                <c:pt idx="51">
                  <c:v>698.74696847210998</c:v>
                </c:pt>
                <c:pt idx="52">
                  <c:v>616.63685152057246</c:v>
                </c:pt>
                <c:pt idx="53">
                  <c:v>698.60040567951319</c:v>
                </c:pt>
                <c:pt idx="54">
                  <c:v>895.99699774831129</c:v>
                </c:pt>
                <c:pt idx="55">
                  <c:v>878.29383886255926</c:v>
                </c:pt>
                <c:pt idx="56">
                  <c:v>734.88548173386334</c:v>
                </c:pt>
                <c:pt idx="57">
                  <c:v>747.20541117835535</c:v>
                </c:pt>
                <c:pt idx="58">
                  <c:v>625.45335729455974</c:v>
                </c:pt>
                <c:pt idx="59">
                  <c:v>714.46353436185143</c:v>
                </c:pt>
                <c:pt idx="60">
                  <c:v>685.31513970110473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343B-4C99-BE08-C90E197530B7}"/>
            </c:ext>
          </c:extLst>
        </c:ser>
        <c:ser>
          <c:idx val="1"/>
          <c:order val="1"/>
          <c:tx>
            <c:v>Subsequent OO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'NSW-Subsequent-OO'!$A$2:$A$62</c:f>
              <c:numCache>
                <c:formatCode>mmm\-yy</c:formatCode>
                <c:ptCount val="61"/>
                <c:pt idx="0">
                  <c:v>43647</c:v>
                </c:pt>
                <c:pt idx="1">
                  <c:v>43678</c:v>
                </c:pt>
                <c:pt idx="2">
                  <c:v>43709</c:v>
                </c:pt>
                <c:pt idx="3">
                  <c:v>43739</c:v>
                </c:pt>
                <c:pt idx="4">
                  <c:v>43770</c:v>
                </c:pt>
                <c:pt idx="5">
                  <c:v>43800</c:v>
                </c:pt>
                <c:pt idx="6">
                  <c:v>43831</c:v>
                </c:pt>
                <c:pt idx="7">
                  <c:v>43862</c:v>
                </c:pt>
                <c:pt idx="8">
                  <c:v>43891</c:v>
                </c:pt>
                <c:pt idx="9">
                  <c:v>43922</c:v>
                </c:pt>
                <c:pt idx="10">
                  <c:v>43952</c:v>
                </c:pt>
                <c:pt idx="11">
                  <c:v>43983</c:v>
                </c:pt>
                <c:pt idx="12">
                  <c:v>44013</c:v>
                </c:pt>
                <c:pt idx="13">
                  <c:v>44044</c:v>
                </c:pt>
                <c:pt idx="14">
                  <c:v>44075</c:v>
                </c:pt>
                <c:pt idx="15">
                  <c:v>44105</c:v>
                </c:pt>
                <c:pt idx="16">
                  <c:v>44136</c:v>
                </c:pt>
                <c:pt idx="17">
                  <c:v>44166</c:v>
                </c:pt>
                <c:pt idx="18">
                  <c:v>44197</c:v>
                </c:pt>
                <c:pt idx="19">
                  <c:v>44228</c:v>
                </c:pt>
                <c:pt idx="20">
                  <c:v>44256</c:v>
                </c:pt>
                <c:pt idx="21">
                  <c:v>44287</c:v>
                </c:pt>
                <c:pt idx="22">
                  <c:v>44317</c:v>
                </c:pt>
                <c:pt idx="23">
                  <c:v>44348</c:v>
                </c:pt>
                <c:pt idx="24">
                  <c:v>44378</c:v>
                </c:pt>
                <c:pt idx="25">
                  <c:v>44409</c:v>
                </c:pt>
                <c:pt idx="26">
                  <c:v>44440</c:v>
                </c:pt>
                <c:pt idx="27">
                  <c:v>44470</c:v>
                </c:pt>
                <c:pt idx="28">
                  <c:v>44501</c:v>
                </c:pt>
                <c:pt idx="29">
                  <c:v>44531</c:v>
                </c:pt>
                <c:pt idx="30">
                  <c:v>44562</c:v>
                </c:pt>
                <c:pt idx="31">
                  <c:v>44593</c:v>
                </c:pt>
                <c:pt idx="32">
                  <c:v>44621</c:v>
                </c:pt>
                <c:pt idx="33">
                  <c:v>44652</c:v>
                </c:pt>
                <c:pt idx="34">
                  <c:v>44682</c:v>
                </c:pt>
                <c:pt idx="35">
                  <c:v>44713</c:v>
                </c:pt>
                <c:pt idx="36">
                  <c:v>44743</c:v>
                </c:pt>
                <c:pt idx="37">
                  <c:v>44774</c:v>
                </c:pt>
                <c:pt idx="38">
                  <c:v>44805</c:v>
                </c:pt>
                <c:pt idx="39">
                  <c:v>44835</c:v>
                </c:pt>
                <c:pt idx="40">
                  <c:v>44866</c:v>
                </c:pt>
                <c:pt idx="41">
                  <c:v>44896</c:v>
                </c:pt>
                <c:pt idx="42">
                  <c:v>44927</c:v>
                </c:pt>
                <c:pt idx="43">
                  <c:v>44958</c:v>
                </c:pt>
                <c:pt idx="44">
                  <c:v>44986</c:v>
                </c:pt>
                <c:pt idx="45">
                  <c:v>45017</c:v>
                </c:pt>
                <c:pt idx="46">
                  <c:v>45047</c:v>
                </c:pt>
                <c:pt idx="47">
                  <c:v>45078</c:v>
                </c:pt>
                <c:pt idx="48">
                  <c:v>45108</c:v>
                </c:pt>
                <c:pt idx="49">
                  <c:v>45139</c:v>
                </c:pt>
                <c:pt idx="50">
                  <c:v>45170</c:v>
                </c:pt>
                <c:pt idx="51">
                  <c:v>45200</c:v>
                </c:pt>
                <c:pt idx="52">
                  <c:v>45231</c:v>
                </c:pt>
                <c:pt idx="53">
                  <c:v>45261</c:v>
                </c:pt>
                <c:pt idx="54">
                  <c:v>45292</c:v>
                </c:pt>
                <c:pt idx="55">
                  <c:v>45323</c:v>
                </c:pt>
                <c:pt idx="56">
                  <c:v>45352</c:v>
                </c:pt>
                <c:pt idx="57">
                  <c:v>45383</c:v>
                </c:pt>
                <c:pt idx="58">
                  <c:v>45413</c:v>
                </c:pt>
                <c:pt idx="59">
                  <c:v>45444</c:v>
                </c:pt>
                <c:pt idx="60">
                  <c:v>45474</c:v>
                </c:pt>
              </c:numCache>
            </c:numRef>
          </c:xVal>
          <c:yVal>
            <c:numRef>
              <c:f>'NSW-Subsequent-OO'!$E$2:$E$62</c:f>
              <c:numCache>
                <c:formatCode>_("$"* #,##0.00_);_("$"* \(#,##0.00\);_("$"* "-"??_);_(@_)</c:formatCode>
                <c:ptCount val="61"/>
                <c:pt idx="0">
                  <c:v>462.02908129543954</c:v>
                </c:pt>
                <c:pt idx="1">
                  <c:v>478.39129718147353</c:v>
                </c:pt>
                <c:pt idx="2">
                  <c:v>524.46789797713279</c:v>
                </c:pt>
                <c:pt idx="3">
                  <c:v>480.57329802149872</c:v>
                </c:pt>
                <c:pt idx="4">
                  <c:v>487.03730584990569</c:v>
                </c:pt>
                <c:pt idx="5">
                  <c:v>502.89572393098268</c:v>
                </c:pt>
                <c:pt idx="6">
                  <c:v>678.0310473570446</c:v>
                </c:pt>
                <c:pt idx="7">
                  <c:v>689.19999999999993</c:v>
                </c:pt>
                <c:pt idx="8">
                  <c:v>600.06591957811474</c:v>
                </c:pt>
                <c:pt idx="9">
                  <c:v>604.33099889421317</c:v>
                </c:pt>
                <c:pt idx="10">
                  <c:v>506.54205607476644</c:v>
                </c:pt>
                <c:pt idx="11">
                  <c:v>562.84728213977564</c:v>
                </c:pt>
                <c:pt idx="12">
                  <c:v>516.39494133780283</c:v>
                </c:pt>
                <c:pt idx="13">
                  <c:v>595.71036929527486</c:v>
                </c:pt>
                <c:pt idx="14">
                  <c:v>586.66203059805275</c:v>
                </c:pt>
                <c:pt idx="15">
                  <c:v>613.2510511325105</c:v>
                </c:pt>
                <c:pt idx="16">
                  <c:v>567.72616136919316</c:v>
                </c:pt>
                <c:pt idx="17">
                  <c:v>533.12599097450902</c:v>
                </c:pt>
                <c:pt idx="18">
                  <c:v>753.88806339772168</c:v>
                </c:pt>
                <c:pt idx="19">
                  <c:v>720.20398251578433</c:v>
                </c:pt>
                <c:pt idx="20">
                  <c:v>578.87521968365547</c:v>
                </c:pt>
                <c:pt idx="21">
                  <c:v>659.4618494188984</c:v>
                </c:pt>
                <c:pt idx="22">
                  <c:v>642.52763094666022</c:v>
                </c:pt>
                <c:pt idx="23">
                  <c:v>645.58166189111751</c:v>
                </c:pt>
                <c:pt idx="24">
                  <c:v>665.20547945205476</c:v>
                </c:pt>
                <c:pt idx="25">
                  <c:v>706.24919634820628</c:v>
                </c:pt>
                <c:pt idx="26">
                  <c:v>728.89842632331897</c:v>
                </c:pt>
                <c:pt idx="27">
                  <c:v>669.91735537190084</c:v>
                </c:pt>
                <c:pt idx="28">
                  <c:v>618.77797672336612</c:v>
                </c:pt>
                <c:pt idx="29">
                  <c:v>630.31674208144796</c:v>
                </c:pt>
                <c:pt idx="30">
                  <c:v>972.58793159083575</c:v>
                </c:pt>
                <c:pt idx="31">
                  <c:v>853.33547661147736</c:v>
                </c:pt>
                <c:pt idx="32">
                  <c:v>642.23077878524407</c:v>
                </c:pt>
                <c:pt idx="33">
                  <c:v>750.94428706326721</c:v>
                </c:pt>
                <c:pt idx="34">
                  <c:v>633.7617596395919</c:v>
                </c:pt>
                <c:pt idx="35">
                  <c:v>636.15074024226112</c:v>
                </c:pt>
                <c:pt idx="36">
                  <c:v>656.90314983809242</c:v>
                </c:pt>
                <c:pt idx="37">
                  <c:v>622.24098234842677</c:v>
                </c:pt>
                <c:pt idx="38">
                  <c:v>640.35851901491037</c:v>
                </c:pt>
                <c:pt idx="39">
                  <c:v>635.27420446851738</c:v>
                </c:pt>
                <c:pt idx="40">
                  <c:v>563.67353357446132</c:v>
                </c:pt>
                <c:pt idx="41">
                  <c:v>643.60941586748049</c:v>
                </c:pt>
                <c:pt idx="42">
                  <c:v>893.02798982188278</c:v>
                </c:pt>
                <c:pt idx="43">
                  <c:v>865.5827799404625</c:v>
                </c:pt>
                <c:pt idx="44">
                  <c:v>638.94239187532844</c:v>
                </c:pt>
                <c:pt idx="45">
                  <c:v>761.39322916666663</c:v>
                </c:pt>
                <c:pt idx="46">
                  <c:v>612.96266101418564</c:v>
                </c:pt>
                <c:pt idx="47">
                  <c:v>646.16878531073439</c:v>
                </c:pt>
                <c:pt idx="48">
                  <c:v>698.56376867100732</c:v>
                </c:pt>
                <c:pt idx="49">
                  <c:v>663.78525932666071</c:v>
                </c:pt>
                <c:pt idx="50">
                  <c:v>688.96289248334915</c:v>
                </c:pt>
                <c:pt idx="51">
                  <c:v>660.72050121823872</c:v>
                </c:pt>
                <c:pt idx="52">
                  <c:v>588.09411764705874</c:v>
                </c:pt>
                <c:pt idx="53">
                  <c:v>704.11877394636008</c:v>
                </c:pt>
                <c:pt idx="54">
                  <c:v>881.04543234000971</c:v>
                </c:pt>
                <c:pt idx="55">
                  <c:v>831.07049608355089</c:v>
                </c:pt>
                <c:pt idx="56">
                  <c:v>740.80854309687265</c:v>
                </c:pt>
                <c:pt idx="57">
                  <c:v>741.994382022472</c:v>
                </c:pt>
                <c:pt idx="58">
                  <c:v>632.60903794678006</c:v>
                </c:pt>
                <c:pt idx="59">
                  <c:v>713.28097108175655</c:v>
                </c:pt>
                <c:pt idx="60">
                  <c:v>664.29376711225632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43B-4C99-BE08-C90E197530B7}"/>
            </c:ext>
          </c:extLst>
        </c:ser>
        <c:ser>
          <c:idx val="0"/>
          <c:order val="2"/>
          <c:tx>
            <c:v>FHB Invest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'NSW-FHB-Investment'!$A$2:$A$62</c:f>
              <c:numCache>
                <c:formatCode>mmm\-yy</c:formatCode>
                <c:ptCount val="61"/>
                <c:pt idx="0">
                  <c:v>43647</c:v>
                </c:pt>
                <c:pt idx="1">
                  <c:v>43678</c:v>
                </c:pt>
                <c:pt idx="2">
                  <c:v>43709</c:v>
                </c:pt>
                <c:pt idx="3">
                  <c:v>43739</c:v>
                </c:pt>
                <c:pt idx="4">
                  <c:v>43770</c:v>
                </c:pt>
                <c:pt idx="5">
                  <c:v>43800</c:v>
                </c:pt>
                <c:pt idx="6">
                  <c:v>43831</c:v>
                </c:pt>
                <c:pt idx="7">
                  <c:v>43862</c:v>
                </c:pt>
                <c:pt idx="8">
                  <c:v>43891</c:v>
                </c:pt>
                <c:pt idx="9">
                  <c:v>43922</c:v>
                </c:pt>
                <c:pt idx="10">
                  <c:v>43952</c:v>
                </c:pt>
                <c:pt idx="11">
                  <c:v>43983</c:v>
                </c:pt>
                <c:pt idx="12">
                  <c:v>44013</c:v>
                </c:pt>
                <c:pt idx="13">
                  <c:v>44044</c:v>
                </c:pt>
                <c:pt idx="14">
                  <c:v>44075</c:v>
                </c:pt>
                <c:pt idx="15">
                  <c:v>44105</c:v>
                </c:pt>
                <c:pt idx="16">
                  <c:v>44136</c:v>
                </c:pt>
                <c:pt idx="17">
                  <c:v>44166</c:v>
                </c:pt>
                <c:pt idx="18">
                  <c:v>44197</c:v>
                </c:pt>
                <c:pt idx="19">
                  <c:v>44228</c:v>
                </c:pt>
                <c:pt idx="20">
                  <c:v>44256</c:v>
                </c:pt>
                <c:pt idx="21">
                  <c:v>44287</c:v>
                </c:pt>
                <c:pt idx="22">
                  <c:v>44317</c:v>
                </c:pt>
                <c:pt idx="23">
                  <c:v>44348</c:v>
                </c:pt>
                <c:pt idx="24">
                  <c:v>44378</c:v>
                </c:pt>
                <c:pt idx="25">
                  <c:v>44409</c:v>
                </c:pt>
                <c:pt idx="26">
                  <c:v>44440</c:v>
                </c:pt>
                <c:pt idx="27">
                  <c:v>44470</c:v>
                </c:pt>
                <c:pt idx="28">
                  <c:v>44501</c:v>
                </c:pt>
                <c:pt idx="29">
                  <c:v>44531</c:v>
                </c:pt>
                <c:pt idx="30">
                  <c:v>44562</c:v>
                </c:pt>
                <c:pt idx="31">
                  <c:v>44593</c:v>
                </c:pt>
                <c:pt idx="32">
                  <c:v>44621</c:v>
                </c:pt>
                <c:pt idx="33">
                  <c:v>44652</c:v>
                </c:pt>
                <c:pt idx="34">
                  <c:v>44682</c:v>
                </c:pt>
                <c:pt idx="35">
                  <c:v>44713</c:v>
                </c:pt>
                <c:pt idx="36">
                  <c:v>44743</c:v>
                </c:pt>
                <c:pt idx="37">
                  <c:v>44774</c:v>
                </c:pt>
                <c:pt idx="38">
                  <c:v>44805</c:v>
                </c:pt>
                <c:pt idx="39">
                  <c:v>44835</c:v>
                </c:pt>
                <c:pt idx="40">
                  <c:v>44866</c:v>
                </c:pt>
                <c:pt idx="41">
                  <c:v>44896</c:v>
                </c:pt>
                <c:pt idx="42">
                  <c:v>44927</c:v>
                </c:pt>
                <c:pt idx="43">
                  <c:v>44958</c:v>
                </c:pt>
                <c:pt idx="44">
                  <c:v>44986</c:v>
                </c:pt>
                <c:pt idx="45">
                  <c:v>45017</c:v>
                </c:pt>
                <c:pt idx="46">
                  <c:v>45047</c:v>
                </c:pt>
                <c:pt idx="47">
                  <c:v>45078</c:v>
                </c:pt>
                <c:pt idx="48">
                  <c:v>45108</c:v>
                </c:pt>
                <c:pt idx="49">
                  <c:v>45139</c:v>
                </c:pt>
                <c:pt idx="50">
                  <c:v>45170</c:v>
                </c:pt>
                <c:pt idx="51">
                  <c:v>45200</c:v>
                </c:pt>
                <c:pt idx="52">
                  <c:v>45231</c:v>
                </c:pt>
                <c:pt idx="53">
                  <c:v>45261</c:v>
                </c:pt>
                <c:pt idx="54">
                  <c:v>45292</c:v>
                </c:pt>
                <c:pt idx="55">
                  <c:v>45323</c:v>
                </c:pt>
                <c:pt idx="56">
                  <c:v>45352</c:v>
                </c:pt>
                <c:pt idx="57">
                  <c:v>45383</c:v>
                </c:pt>
                <c:pt idx="58">
                  <c:v>45413</c:v>
                </c:pt>
                <c:pt idx="59">
                  <c:v>45444</c:v>
                </c:pt>
                <c:pt idx="60">
                  <c:v>45474</c:v>
                </c:pt>
              </c:numCache>
            </c:numRef>
          </c:xVal>
          <c:yVal>
            <c:numRef>
              <c:f>'NSW-FHB-Investment'!$E$2:$E$62</c:f>
              <c:numCache>
                <c:formatCode>_("$"* #,##0.00_);_("$"* \(#,##0.00\);_("$"* "-"??_);_(@_)</c:formatCode>
                <c:ptCount val="61"/>
                <c:pt idx="0">
                  <c:v>518.00766283524899</c:v>
                </c:pt>
                <c:pt idx="1">
                  <c:v>550.45871559633031</c:v>
                </c:pt>
                <c:pt idx="2">
                  <c:v>547.76785714285711</c:v>
                </c:pt>
                <c:pt idx="3">
                  <c:v>579.74137931034488</c:v>
                </c:pt>
                <c:pt idx="4">
                  <c:v>593.92523364485987</c:v>
                </c:pt>
                <c:pt idx="5">
                  <c:v>590.52631578947364</c:v>
                </c:pt>
                <c:pt idx="6">
                  <c:v>564.78873239436621</c:v>
                </c:pt>
                <c:pt idx="7">
                  <c:v>540.16393442622962</c:v>
                </c:pt>
                <c:pt idx="8">
                  <c:v>555.97484276729563</c:v>
                </c:pt>
                <c:pt idx="9">
                  <c:v>578.69822485207101</c:v>
                </c:pt>
                <c:pt idx="10">
                  <c:v>566.66666666666663</c:v>
                </c:pt>
                <c:pt idx="11">
                  <c:v>570.76923076923083</c:v>
                </c:pt>
                <c:pt idx="12">
                  <c:v>555.49738219895289</c:v>
                </c:pt>
                <c:pt idx="13">
                  <c:v>566.19047619047626</c:v>
                </c:pt>
                <c:pt idx="14">
                  <c:v>582.93650793650795</c:v>
                </c:pt>
                <c:pt idx="15">
                  <c:v>595.10204081632651</c:v>
                </c:pt>
                <c:pt idx="16">
                  <c:v>574.32950191570887</c:v>
                </c:pt>
                <c:pt idx="17">
                  <c:v>556.11510791366902</c:v>
                </c:pt>
                <c:pt idx="18">
                  <c:v>587.192118226601</c:v>
                </c:pt>
                <c:pt idx="19">
                  <c:v>571.14427860696514</c:v>
                </c:pt>
                <c:pt idx="20">
                  <c:v>625.9938837920489</c:v>
                </c:pt>
                <c:pt idx="21">
                  <c:v>625.08710801393727</c:v>
                </c:pt>
                <c:pt idx="22">
                  <c:v>661.60714285714289</c:v>
                </c:pt>
                <c:pt idx="23">
                  <c:v>626.22478386167143</c:v>
                </c:pt>
                <c:pt idx="24">
                  <c:v>695.29780564263319</c:v>
                </c:pt>
                <c:pt idx="25">
                  <c:v>720.48192771084325</c:v>
                </c:pt>
                <c:pt idx="26">
                  <c:v>638.85135135135124</c:v>
                </c:pt>
                <c:pt idx="27">
                  <c:v>687.0967741935483</c:v>
                </c:pt>
                <c:pt idx="28">
                  <c:v>669.61325966850825</c:v>
                </c:pt>
                <c:pt idx="29">
                  <c:v>710.87613293051368</c:v>
                </c:pt>
                <c:pt idx="30">
                  <c:v>659.92063492063505</c:v>
                </c:pt>
                <c:pt idx="31">
                  <c:v>700.45045045045038</c:v>
                </c:pt>
                <c:pt idx="32">
                  <c:v>700</c:v>
                </c:pt>
                <c:pt idx="33">
                  <c:v>695.50561797752812</c:v>
                </c:pt>
                <c:pt idx="34">
                  <c:v>738.77551020408157</c:v>
                </c:pt>
                <c:pt idx="35">
                  <c:v>657.74647887323943</c:v>
                </c:pt>
                <c:pt idx="36">
                  <c:v>663.73626373626371</c:v>
                </c:pt>
                <c:pt idx="37">
                  <c:v>705.97826086956525</c:v>
                </c:pt>
                <c:pt idx="38">
                  <c:v>648.17518248175179</c:v>
                </c:pt>
                <c:pt idx="39">
                  <c:v>676.72955974842762</c:v>
                </c:pt>
                <c:pt idx="40">
                  <c:v>648.27586206896547</c:v>
                </c:pt>
                <c:pt idx="41">
                  <c:v>701.19760479041918</c:v>
                </c:pt>
                <c:pt idx="42">
                  <c:v>734.1269841269841</c:v>
                </c:pt>
                <c:pt idx="43">
                  <c:v>715.03759398496231</c:v>
                </c:pt>
                <c:pt idx="44">
                  <c:v>710.98265895953762</c:v>
                </c:pt>
                <c:pt idx="45">
                  <c:v>629.8780487804878</c:v>
                </c:pt>
                <c:pt idx="46">
                  <c:v>679.65367965367966</c:v>
                </c:pt>
                <c:pt idx="47">
                  <c:v>700.00000000000011</c:v>
                </c:pt>
                <c:pt idx="48">
                  <c:v>709.13461538461547</c:v>
                </c:pt>
                <c:pt idx="49">
                  <c:v>618.09523809523819</c:v>
                </c:pt>
                <c:pt idx="50">
                  <c:v>622.64150943396226</c:v>
                </c:pt>
                <c:pt idx="51">
                  <c:v>686.69950738916259</c:v>
                </c:pt>
                <c:pt idx="52">
                  <c:v>684.09090909090912</c:v>
                </c:pt>
                <c:pt idx="53">
                  <c:v>684.97652582159628</c:v>
                </c:pt>
                <c:pt idx="54">
                  <c:v>682.65895953757229</c:v>
                </c:pt>
                <c:pt idx="55">
                  <c:v>640.11976047904193</c:v>
                </c:pt>
                <c:pt idx="56">
                  <c:v>707.91666666666663</c:v>
                </c:pt>
                <c:pt idx="57">
                  <c:v>625.49019607843138</c:v>
                </c:pt>
                <c:pt idx="58">
                  <c:v>637.45928338762212</c:v>
                </c:pt>
                <c:pt idx="59">
                  <c:v>682.12765957446811</c:v>
                </c:pt>
                <c:pt idx="60">
                  <c:v>679.92700729927014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43B-4C99-BE08-C90E197530B7}"/>
            </c:ext>
          </c:extLst>
        </c:ser>
        <c:ser>
          <c:idx val="3"/>
          <c:order val="3"/>
          <c:tx>
            <c:v>FHB OO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'NSW-FHB-OO'!$A$2:$A$62</c:f>
              <c:numCache>
                <c:formatCode>mmm\-yy</c:formatCode>
                <c:ptCount val="61"/>
                <c:pt idx="0">
                  <c:v>43647</c:v>
                </c:pt>
                <c:pt idx="1">
                  <c:v>43678</c:v>
                </c:pt>
                <c:pt idx="2">
                  <c:v>43709</c:v>
                </c:pt>
                <c:pt idx="3">
                  <c:v>43739</c:v>
                </c:pt>
                <c:pt idx="4">
                  <c:v>43770</c:v>
                </c:pt>
                <c:pt idx="5">
                  <c:v>43800</c:v>
                </c:pt>
                <c:pt idx="6">
                  <c:v>43831</c:v>
                </c:pt>
                <c:pt idx="7">
                  <c:v>43862</c:v>
                </c:pt>
                <c:pt idx="8">
                  <c:v>43891</c:v>
                </c:pt>
                <c:pt idx="9">
                  <c:v>43922</c:v>
                </c:pt>
                <c:pt idx="10">
                  <c:v>43952</c:v>
                </c:pt>
                <c:pt idx="11">
                  <c:v>43983</c:v>
                </c:pt>
                <c:pt idx="12">
                  <c:v>44013</c:v>
                </c:pt>
                <c:pt idx="13">
                  <c:v>44044</c:v>
                </c:pt>
                <c:pt idx="14">
                  <c:v>44075</c:v>
                </c:pt>
                <c:pt idx="15">
                  <c:v>44105</c:v>
                </c:pt>
                <c:pt idx="16">
                  <c:v>44136</c:v>
                </c:pt>
                <c:pt idx="17">
                  <c:v>44166</c:v>
                </c:pt>
                <c:pt idx="18">
                  <c:v>44197</c:v>
                </c:pt>
                <c:pt idx="19">
                  <c:v>44228</c:v>
                </c:pt>
                <c:pt idx="20">
                  <c:v>44256</c:v>
                </c:pt>
                <c:pt idx="21">
                  <c:v>44287</c:v>
                </c:pt>
                <c:pt idx="22">
                  <c:v>44317</c:v>
                </c:pt>
                <c:pt idx="23">
                  <c:v>44348</c:v>
                </c:pt>
                <c:pt idx="24">
                  <c:v>44378</c:v>
                </c:pt>
                <c:pt idx="25">
                  <c:v>44409</c:v>
                </c:pt>
                <c:pt idx="26">
                  <c:v>44440</c:v>
                </c:pt>
                <c:pt idx="27">
                  <c:v>44470</c:v>
                </c:pt>
                <c:pt idx="28">
                  <c:v>44501</c:v>
                </c:pt>
                <c:pt idx="29">
                  <c:v>44531</c:v>
                </c:pt>
                <c:pt idx="30">
                  <c:v>44562</c:v>
                </c:pt>
                <c:pt idx="31">
                  <c:v>44593</c:v>
                </c:pt>
                <c:pt idx="32">
                  <c:v>44621</c:v>
                </c:pt>
                <c:pt idx="33">
                  <c:v>44652</c:v>
                </c:pt>
                <c:pt idx="34">
                  <c:v>44682</c:v>
                </c:pt>
                <c:pt idx="35">
                  <c:v>44713</c:v>
                </c:pt>
                <c:pt idx="36">
                  <c:v>44743</c:v>
                </c:pt>
                <c:pt idx="37">
                  <c:v>44774</c:v>
                </c:pt>
                <c:pt idx="38">
                  <c:v>44805</c:v>
                </c:pt>
                <c:pt idx="39">
                  <c:v>44835</c:v>
                </c:pt>
                <c:pt idx="40">
                  <c:v>44866</c:v>
                </c:pt>
                <c:pt idx="41">
                  <c:v>44896</c:v>
                </c:pt>
                <c:pt idx="42">
                  <c:v>44927</c:v>
                </c:pt>
                <c:pt idx="43">
                  <c:v>44958</c:v>
                </c:pt>
                <c:pt idx="44">
                  <c:v>44986</c:v>
                </c:pt>
                <c:pt idx="45">
                  <c:v>45017</c:v>
                </c:pt>
                <c:pt idx="46">
                  <c:v>45047</c:v>
                </c:pt>
                <c:pt idx="47">
                  <c:v>45078</c:v>
                </c:pt>
                <c:pt idx="48">
                  <c:v>45108</c:v>
                </c:pt>
                <c:pt idx="49">
                  <c:v>45139</c:v>
                </c:pt>
                <c:pt idx="50">
                  <c:v>45170</c:v>
                </c:pt>
                <c:pt idx="51">
                  <c:v>45200</c:v>
                </c:pt>
                <c:pt idx="52">
                  <c:v>45231</c:v>
                </c:pt>
                <c:pt idx="53">
                  <c:v>45261</c:v>
                </c:pt>
                <c:pt idx="54">
                  <c:v>45292</c:v>
                </c:pt>
                <c:pt idx="55">
                  <c:v>45323</c:v>
                </c:pt>
                <c:pt idx="56">
                  <c:v>45352</c:v>
                </c:pt>
                <c:pt idx="57">
                  <c:v>45383</c:v>
                </c:pt>
                <c:pt idx="58">
                  <c:v>45413</c:v>
                </c:pt>
                <c:pt idx="59">
                  <c:v>45444</c:v>
                </c:pt>
                <c:pt idx="60">
                  <c:v>45474</c:v>
                </c:pt>
              </c:numCache>
            </c:numRef>
          </c:xVal>
          <c:yVal>
            <c:numRef>
              <c:f>'NSW-FHB-OO'!$E$2:$E$62</c:f>
              <c:numCache>
                <c:formatCode>_("$"* #,##0.00_);_("$"* \(#,##0.00\);_("$"* "-"??_);_(@_)</c:formatCode>
                <c:ptCount val="61"/>
                <c:pt idx="0">
                  <c:v>510.04385964912279</c:v>
                </c:pt>
                <c:pt idx="1">
                  <c:v>529.34210526315792</c:v>
                </c:pt>
                <c:pt idx="2">
                  <c:v>562.17194570135757</c:v>
                </c:pt>
                <c:pt idx="3">
                  <c:v>537.84576697401508</c:v>
                </c:pt>
                <c:pt idx="4">
                  <c:v>518.64211737629455</c:v>
                </c:pt>
                <c:pt idx="5">
                  <c:v>573.45381526104427</c:v>
                </c:pt>
                <c:pt idx="6">
                  <c:v>733.75634517766503</c:v>
                </c:pt>
                <c:pt idx="7">
                  <c:v>652.807881773399</c:v>
                </c:pt>
                <c:pt idx="8">
                  <c:v>510.09174311926608</c:v>
                </c:pt>
                <c:pt idx="9">
                  <c:v>647.94168096054898</c:v>
                </c:pt>
                <c:pt idx="10">
                  <c:v>623.94775036284477</c:v>
                </c:pt>
                <c:pt idx="11">
                  <c:v>488.60188601886023</c:v>
                </c:pt>
                <c:pt idx="12">
                  <c:v>508.71266002844948</c:v>
                </c:pt>
                <c:pt idx="13">
                  <c:v>585.07514854945828</c:v>
                </c:pt>
                <c:pt idx="14">
                  <c:v>457.45378652355396</c:v>
                </c:pt>
                <c:pt idx="15">
                  <c:v>386.46135967460782</c:v>
                </c:pt>
                <c:pt idx="16">
                  <c:v>464.7578347578347</c:v>
                </c:pt>
                <c:pt idx="17">
                  <c:v>506.3487950246178</c:v>
                </c:pt>
                <c:pt idx="18">
                  <c:v>844.20316525579676</c:v>
                </c:pt>
                <c:pt idx="19">
                  <c:v>790.93556607207859</c:v>
                </c:pt>
                <c:pt idx="20">
                  <c:v>546.34342351995713</c:v>
                </c:pt>
                <c:pt idx="21">
                  <c:v>646.06405267883872</c:v>
                </c:pt>
                <c:pt idx="22">
                  <c:v>607.58540822235091</c:v>
                </c:pt>
                <c:pt idx="23">
                  <c:v>591.58170696184095</c:v>
                </c:pt>
                <c:pt idx="24">
                  <c:v>586.5586558655865</c:v>
                </c:pt>
                <c:pt idx="25">
                  <c:v>631.52692569870487</c:v>
                </c:pt>
                <c:pt idx="26">
                  <c:v>541.90732034922758</c:v>
                </c:pt>
                <c:pt idx="27">
                  <c:v>579.04829545454538</c:v>
                </c:pt>
                <c:pt idx="28">
                  <c:v>546.60132785330381</c:v>
                </c:pt>
                <c:pt idx="29">
                  <c:v>596.80710994075048</c:v>
                </c:pt>
                <c:pt idx="30">
                  <c:v>903.22122216958792</c:v>
                </c:pt>
                <c:pt idx="31">
                  <c:v>904.39503619441564</c:v>
                </c:pt>
                <c:pt idx="32">
                  <c:v>657.10516396532228</c:v>
                </c:pt>
                <c:pt idx="33">
                  <c:v>757.71719038817014</c:v>
                </c:pt>
                <c:pt idx="34">
                  <c:v>676.82926829268297</c:v>
                </c:pt>
                <c:pt idx="35">
                  <c:v>705.67375886524815</c:v>
                </c:pt>
                <c:pt idx="36">
                  <c:v>729.88840368753029</c:v>
                </c:pt>
                <c:pt idx="37">
                  <c:v>708.36363636363637</c:v>
                </c:pt>
                <c:pt idx="38">
                  <c:v>715.17073170731703</c:v>
                </c:pt>
                <c:pt idx="39">
                  <c:v>699.15134370579926</c:v>
                </c:pt>
                <c:pt idx="40">
                  <c:v>619.11830859199279</c:v>
                </c:pt>
                <c:pt idx="41">
                  <c:v>585.76051779935278</c:v>
                </c:pt>
                <c:pt idx="42">
                  <c:v>840.88005677785657</c:v>
                </c:pt>
                <c:pt idx="43">
                  <c:v>796.92110327132787</c:v>
                </c:pt>
                <c:pt idx="44">
                  <c:v>556.44955300127708</c:v>
                </c:pt>
                <c:pt idx="45">
                  <c:v>676.973026973027</c:v>
                </c:pt>
                <c:pt idx="46">
                  <c:v>509.91553433712824</c:v>
                </c:pt>
                <c:pt idx="47">
                  <c:v>589.02337228714521</c:v>
                </c:pt>
                <c:pt idx="48">
                  <c:v>663.46967559943585</c:v>
                </c:pt>
                <c:pt idx="49">
                  <c:v>591.66322740404451</c:v>
                </c:pt>
                <c:pt idx="50">
                  <c:v>747.8713339640492</c:v>
                </c:pt>
                <c:pt idx="51">
                  <c:v>622.22650231124805</c:v>
                </c:pt>
                <c:pt idx="52">
                  <c:v>599.12087912087907</c:v>
                </c:pt>
                <c:pt idx="53">
                  <c:v>655.46218487394958</c:v>
                </c:pt>
                <c:pt idx="54">
                  <c:v>845.04398826979468</c:v>
                </c:pt>
                <c:pt idx="55">
                  <c:v>758.102766798419</c:v>
                </c:pt>
                <c:pt idx="56">
                  <c:v>689.84641638225253</c:v>
                </c:pt>
                <c:pt idx="57">
                  <c:v>639.82581155977834</c:v>
                </c:pt>
                <c:pt idx="58">
                  <c:v>578.58711566617865</c:v>
                </c:pt>
                <c:pt idx="59">
                  <c:v>748.30659536541884</c:v>
                </c:pt>
                <c:pt idx="60">
                  <c:v>661.98443579766536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343B-4C99-BE08-C90E197530B7}"/>
            </c:ext>
          </c:extLst>
        </c:ser>
        <c:ser>
          <c:idx val="4"/>
          <c:order val="4"/>
          <c:tx>
            <c:v>Median Sydney Dwelling Price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'NSW-Median-Price'!$A$2:$A$22</c:f>
              <c:numCache>
                <c:formatCode>mmm\-yy</c:formatCode>
                <c:ptCount val="21"/>
                <c:pt idx="0">
                  <c:v>43617</c:v>
                </c:pt>
                <c:pt idx="1">
                  <c:v>43709</c:v>
                </c:pt>
                <c:pt idx="2">
                  <c:v>43800</c:v>
                </c:pt>
                <c:pt idx="3">
                  <c:v>43891</c:v>
                </c:pt>
                <c:pt idx="4">
                  <c:v>43983</c:v>
                </c:pt>
                <c:pt idx="5">
                  <c:v>44075</c:v>
                </c:pt>
                <c:pt idx="6">
                  <c:v>44166</c:v>
                </c:pt>
                <c:pt idx="7">
                  <c:v>44256</c:v>
                </c:pt>
                <c:pt idx="8">
                  <c:v>44348</c:v>
                </c:pt>
                <c:pt idx="9">
                  <c:v>44440</c:v>
                </c:pt>
                <c:pt idx="10">
                  <c:v>44531</c:v>
                </c:pt>
                <c:pt idx="11">
                  <c:v>44621</c:v>
                </c:pt>
                <c:pt idx="12">
                  <c:v>44713</c:v>
                </c:pt>
                <c:pt idx="13">
                  <c:v>44805</c:v>
                </c:pt>
                <c:pt idx="14">
                  <c:v>44896</c:v>
                </c:pt>
                <c:pt idx="15">
                  <c:v>44986</c:v>
                </c:pt>
                <c:pt idx="16">
                  <c:v>45078</c:v>
                </c:pt>
                <c:pt idx="17">
                  <c:v>45170</c:v>
                </c:pt>
                <c:pt idx="18">
                  <c:v>45261</c:v>
                </c:pt>
                <c:pt idx="19">
                  <c:v>45352</c:v>
                </c:pt>
                <c:pt idx="20">
                  <c:v>45444</c:v>
                </c:pt>
              </c:numCache>
            </c:numRef>
          </c:xVal>
          <c:yVal>
            <c:numRef>
              <c:f>'NSW-Median-Price'!$B$2:$B$22</c:f>
              <c:numCache>
                <c:formatCode>_("$"* #,##0.00_);_("$"* \(#,##0.00\);_("$"* "-"??_);_(@_)</c:formatCode>
                <c:ptCount val="21"/>
                <c:pt idx="0">
                  <c:v>897</c:v>
                </c:pt>
                <c:pt idx="1">
                  <c:v>900</c:v>
                </c:pt>
                <c:pt idx="2">
                  <c:v>985</c:v>
                </c:pt>
                <c:pt idx="3">
                  <c:v>947.5</c:v>
                </c:pt>
                <c:pt idx="4">
                  <c:v>955</c:v>
                </c:pt>
                <c:pt idx="5">
                  <c:v>945</c:v>
                </c:pt>
                <c:pt idx="6">
                  <c:v>999</c:v>
                </c:pt>
                <c:pt idx="7">
                  <c:v>1052</c:v>
                </c:pt>
                <c:pt idx="8">
                  <c:v>1206.4000000000001</c:v>
                </c:pt>
                <c:pt idx="9">
                  <c:v>1300</c:v>
                </c:pt>
                <c:pt idx="10">
                  <c:v>1360</c:v>
                </c:pt>
                <c:pt idx="11">
                  <c:v>1325</c:v>
                </c:pt>
                <c:pt idx="12">
                  <c:v>1352.6</c:v>
                </c:pt>
                <c:pt idx="13">
                  <c:v>1300</c:v>
                </c:pt>
                <c:pt idx="14">
                  <c:v>1301</c:v>
                </c:pt>
                <c:pt idx="15">
                  <c:v>1260</c:v>
                </c:pt>
                <c:pt idx="16">
                  <c:v>1360</c:v>
                </c:pt>
                <c:pt idx="17">
                  <c:v>1380</c:v>
                </c:pt>
                <c:pt idx="18">
                  <c:v>1400</c:v>
                </c:pt>
                <c:pt idx="19">
                  <c:v>1400</c:v>
                </c:pt>
                <c:pt idx="20">
                  <c:v>1400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343B-4C99-BE08-C90E197530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6779343"/>
        <c:axId val="686777903"/>
      </c:scatterChart>
      <c:valAx>
        <c:axId val="686779343"/>
        <c:scaling>
          <c:orientation val="minMax"/>
          <c:max val="455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mm\-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6777903"/>
        <c:crosses val="autoZero"/>
        <c:crossBetween val="midCat"/>
      </c:valAx>
      <c:valAx>
        <c:axId val="686777903"/>
        <c:scaling>
          <c:orientation val="minMax"/>
          <c:min val="3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6779343"/>
        <c:crossesAt val="43500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129309</xdr:colOff>
      <xdr:row>8</xdr:row>
      <xdr:rowOff>40987</xdr:rowOff>
    </xdr:from>
    <xdr:to>
      <xdr:col>14</xdr:col>
      <xdr:colOff>309419</xdr:colOff>
      <xdr:row>37</xdr:row>
      <xdr:rowOff>28286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AD3A79F-E406-DE3F-AE8C-A62CA4003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gsetiawan\Documents\New%20folder\Aus-Investors-New-Loan.xlsx" TargetMode="External"/><Relationship Id="rId1" Type="http://schemas.openxmlformats.org/officeDocument/2006/relationships/externalLinkPath" Target="Aus-Investors-New-Loan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gsetiawan\Documents\New%20folder\States-FHB-OO.xlsx" TargetMode="External"/><Relationship Id="rId1" Type="http://schemas.openxmlformats.org/officeDocument/2006/relationships/externalLinkPath" Target="States-FHB-OO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gsetiawan\Documents\New%20folder\Aus-OO-New-Loan.xlsx" TargetMode="External"/><Relationship Id="rId1" Type="http://schemas.openxmlformats.org/officeDocument/2006/relationships/externalLinkPath" Target="Aus-OO-New-Loan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gsetiawan\Documents\New%20folder\States-FHB-Investment.xlsx" TargetMode="External"/><Relationship Id="rId1" Type="http://schemas.openxmlformats.org/officeDocument/2006/relationships/externalLinkPath" Target="States-FHB-Investment.xlsx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gsetiawan\Documents\New%20folder\Median-Dwelling-Price.xlsx" TargetMode="External"/><Relationship Id="rId1" Type="http://schemas.openxmlformats.org/officeDocument/2006/relationships/externalLinkPath" Target="Median-Dwelling-Pric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ndex"/>
      <sheetName val="Data1"/>
      <sheetName val="Enquiries"/>
    </sheetNames>
    <sheetDataSet>
      <sheetData sheetId="0" refreshError="1"/>
      <sheetData sheetId="1">
        <row r="1">
          <cell r="C1" t="str">
            <v>Households ;  Housing Finance ;  Investor ;  Total housing excluding refinancing ;  New South Wales ;  New loan commitments ;  Number ;</v>
          </cell>
          <cell r="U1" t="str">
            <v>Households ;  Housing Finance ;  Investor ;  Total housing excluding refinancing ;  New South Wales ;  New loan commitments ;  Value ;</v>
          </cell>
        </row>
        <row r="2">
          <cell r="A2" t="str">
            <v>Unit</v>
          </cell>
          <cell r="C2" t="str">
            <v>Number</v>
          </cell>
          <cell r="U2" t="str">
            <v>$ Millions</v>
          </cell>
        </row>
        <row r="3">
          <cell r="A3" t="str">
            <v>Series Type</v>
          </cell>
          <cell r="C3" t="str">
            <v>Original</v>
          </cell>
          <cell r="U3" t="str">
            <v>Seasonally Adjusted</v>
          </cell>
        </row>
        <row r="4">
          <cell r="A4" t="str">
            <v>Data Type</v>
          </cell>
          <cell r="C4" t="str">
            <v>FLOW</v>
          </cell>
          <cell r="U4" t="str">
            <v>FLOW</v>
          </cell>
        </row>
        <row r="5">
          <cell r="A5" t="str">
            <v>Frequency</v>
          </cell>
          <cell r="C5" t="str">
            <v>Month</v>
          </cell>
          <cell r="U5" t="str">
            <v>Month</v>
          </cell>
        </row>
        <row r="6">
          <cell r="A6" t="str">
            <v>Collection Month</v>
          </cell>
          <cell r="C6">
            <v>1</v>
          </cell>
          <cell r="U6">
            <v>1</v>
          </cell>
        </row>
        <row r="7">
          <cell r="A7" t="str">
            <v>Series Start</v>
          </cell>
          <cell r="C7">
            <v>43647</v>
          </cell>
          <cell r="U7">
            <v>37438</v>
          </cell>
        </row>
        <row r="8">
          <cell r="A8" t="str">
            <v>Series End</v>
          </cell>
          <cell r="C8">
            <v>45474</v>
          </cell>
          <cell r="U8">
            <v>45474</v>
          </cell>
        </row>
        <row r="9">
          <cell r="A9" t="str">
            <v>No. Obs</v>
          </cell>
          <cell r="C9">
            <v>61</v>
          </cell>
          <cell r="U9">
            <v>265</v>
          </cell>
        </row>
        <row r="10">
          <cell r="A10" t="str">
            <v>Series ID</v>
          </cell>
          <cell r="C10" t="str">
            <v>A108290331L</v>
          </cell>
          <cell r="U10" t="str">
            <v>A108287467R</v>
          </cell>
        </row>
        <row r="11">
          <cell r="A11">
            <v>37438</v>
          </cell>
          <cell r="U11">
            <v>1761.5</v>
          </cell>
        </row>
        <row r="12">
          <cell r="A12">
            <v>37469</v>
          </cell>
          <cell r="U12">
            <v>1734.1</v>
          </cell>
        </row>
        <row r="13">
          <cell r="A13">
            <v>37500</v>
          </cell>
          <cell r="U13">
            <v>1737.9</v>
          </cell>
        </row>
        <row r="14">
          <cell r="A14">
            <v>37530</v>
          </cell>
          <cell r="U14">
            <v>1772.5</v>
          </cell>
        </row>
        <row r="15">
          <cell r="A15">
            <v>37561</v>
          </cell>
          <cell r="U15">
            <v>1770</v>
          </cell>
        </row>
        <row r="16">
          <cell r="A16">
            <v>37591</v>
          </cell>
          <cell r="U16">
            <v>1805.8</v>
          </cell>
        </row>
        <row r="17">
          <cell r="A17">
            <v>37622</v>
          </cell>
          <cell r="U17">
            <v>1871.4</v>
          </cell>
        </row>
        <row r="18">
          <cell r="A18">
            <v>37653</v>
          </cell>
          <cell r="U18">
            <v>1957.4</v>
          </cell>
        </row>
        <row r="19">
          <cell r="A19">
            <v>37681</v>
          </cell>
          <cell r="U19">
            <v>1906.3</v>
          </cell>
        </row>
        <row r="20">
          <cell r="A20">
            <v>37712</v>
          </cell>
          <cell r="U20">
            <v>1966.7</v>
          </cell>
        </row>
        <row r="21">
          <cell r="A21">
            <v>37742</v>
          </cell>
          <cell r="U21">
            <v>2124.8000000000002</v>
          </cell>
        </row>
        <row r="22">
          <cell r="A22">
            <v>37773</v>
          </cell>
          <cell r="U22">
            <v>2096.8000000000002</v>
          </cell>
        </row>
        <row r="23">
          <cell r="A23">
            <v>37803</v>
          </cell>
          <cell r="U23">
            <v>2486.8000000000002</v>
          </cell>
        </row>
        <row r="24">
          <cell r="A24">
            <v>37834</v>
          </cell>
          <cell r="U24">
            <v>2673.7</v>
          </cell>
        </row>
        <row r="25">
          <cell r="A25">
            <v>37865</v>
          </cell>
          <cell r="U25">
            <v>2629.4</v>
          </cell>
        </row>
        <row r="26">
          <cell r="A26">
            <v>37895</v>
          </cell>
          <cell r="U26">
            <v>2697.6</v>
          </cell>
        </row>
        <row r="27">
          <cell r="A27">
            <v>37926</v>
          </cell>
          <cell r="U27">
            <v>2540</v>
          </cell>
        </row>
        <row r="28">
          <cell r="A28">
            <v>37956</v>
          </cell>
          <cell r="U28">
            <v>2448.6999999999998</v>
          </cell>
        </row>
        <row r="29">
          <cell r="A29">
            <v>37987</v>
          </cell>
          <cell r="U29">
            <v>2184.1</v>
          </cell>
        </row>
        <row r="30">
          <cell r="A30">
            <v>38018</v>
          </cell>
          <cell r="U30">
            <v>2173.6</v>
          </cell>
        </row>
        <row r="31">
          <cell r="A31">
            <v>38047</v>
          </cell>
          <cell r="U31">
            <v>2256.3000000000002</v>
          </cell>
        </row>
        <row r="32">
          <cell r="A32">
            <v>38078</v>
          </cell>
          <cell r="U32">
            <v>2106.5</v>
          </cell>
        </row>
        <row r="33">
          <cell r="A33">
            <v>38108</v>
          </cell>
          <cell r="U33">
            <v>2049.5</v>
          </cell>
        </row>
        <row r="34">
          <cell r="A34">
            <v>38139</v>
          </cell>
          <cell r="U34">
            <v>1791.5</v>
          </cell>
        </row>
        <row r="35">
          <cell r="A35">
            <v>38169</v>
          </cell>
          <cell r="U35">
            <v>1758.6</v>
          </cell>
        </row>
        <row r="36">
          <cell r="A36">
            <v>38200</v>
          </cell>
          <cell r="U36">
            <v>1769.4</v>
          </cell>
        </row>
        <row r="37">
          <cell r="A37">
            <v>38231</v>
          </cell>
          <cell r="U37">
            <v>1773.7</v>
          </cell>
        </row>
        <row r="38">
          <cell r="A38">
            <v>38261</v>
          </cell>
          <cell r="U38">
            <v>1668.4</v>
          </cell>
        </row>
        <row r="39">
          <cell r="A39">
            <v>38292</v>
          </cell>
          <cell r="U39">
            <v>1796</v>
          </cell>
        </row>
        <row r="40">
          <cell r="A40">
            <v>38322</v>
          </cell>
          <cell r="U40">
            <v>1855.2</v>
          </cell>
        </row>
        <row r="41">
          <cell r="A41">
            <v>38353</v>
          </cell>
          <cell r="U41">
            <v>1938.7</v>
          </cell>
        </row>
        <row r="42">
          <cell r="A42">
            <v>38384</v>
          </cell>
          <cell r="U42">
            <v>2002.3</v>
          </cell>
        </row>
        <row r="43">
          <cell r="A43">
            <v>38412</v>
          </cell>
          <cell r="U43">
            <v>1900.6</v>
          </cell>
        </row>
        <row r="44">
          <cell r="A44">
            <v>38443</v>
          </cell>
          <cell r="U44">
            <v>1871.7</v>
          </cell>
        </row>
        <row r="45">
          <cell r="A45">
            <v>38473</v>
          </cell>
          <cell r="U45">
            <v>1678</v>
          </cell>
        </row>
        <row r="46">
          <cell r="A46">
            <v>38504</v>
          </cell>
          <cell r="U46">
            <v>1668.6</v>
          </cell>
        </row>
        <row r="47">
          <cell r="A47">
            <v>38534</v>
          </cell>
          <cell r="U47">
            <v>1636.3</v>
          </cell>
        </row>
        <row r="48">
          <cell r="A48">
            <v>38565</v>
          </cell>
          <cell r="U48">
            <v>1565.6</v>
          </cell>
        </row>
        <row r="49">
          <cell r="A49">
            <v>38596</v>
          </cell>
          <cell r="U49">
            <v>1644.7</v>
          </cell>
        </row>
        <row r="50">
          <cell r="A50">
            <v>38626</v>
          </cell>
          <cell r="U50">
            <v>1730.9</v>
          </cell>
        </row>
        <row r="51">
          <cell r="A51">
            <v>38657</v>
          </cell>
          <cell r="U51">
            <v>1739.7</v>
          </cell>
        </row>
        <row r="52">
          <cell r="A52">
            <v>38687</v>
          </cell>
          <cell r="U52">
            <v>1705.1</v>
          </cell>
        </row>
        <row r="53">
          <cell r="A53">
            <v>38718</v>
          </cell>
          <cell r="U53">
            <v>1697.9</v>
          </cell>
        </row>
        <row r="54">
          <cell r="A54">
            <v>38749</v>
          </cell>
          <cell r="U54">
            <v>1611.9</v>
          </cell>
        </row>
        <row r="55">
          <cell r="A55">
            <v>38777</v>
          </cell>
          <cell r="U55">
            <v>1578.3</v>
          </cell>
        </row>
        <row r="56">
          <cell r="A56">
            <v>38808</v>
          </cell>
          <cell r="U56">
            <v>1386.3</v>
          </cell>
        </row>
        <row r="57">
          <cell r="A57">
            <v>38838</v>
          </cell>
          <cell r="U57">
            <v>1782</v>
          </cell>
        </row>
        <row r="58">
          <cell r="A58">
            <v>38869</v>
          </cell>
          <cell r="U58">
            <v>1848.4</v>
          </cell>
        </row>
        <row r="59">
          <cell r="A59">
            <v>38899</v>
          </cell>
          <cell r="U59">
            <v>1577.2</v>
          </cell>
        </row>
        <row r="60">
          <cell r="A60">
            <v>38930</v>
          </cell>
          <cell r="U60">
            <v>1579.9</v>
          </cell>
        </row>
        <row r="61">
          <cell r="A61">
            <v>38961</v>
          </cell>
          <cell r="U61">
            <v>1318.3</v>
          </cell>
        </row>
        <row r="62">
          <cell r="A62">
            <v>38991</v>
          </cell>
          <cell r="U62">
            <v>1412.8</v>
          </cell>
        </row>
        <row r="63">
          <cell r="A63">
            <v>39022</v>
          </cell>
          <cell r="U63">
            <v>1375.1</v>
          </cell>
        </row>
        <row r="64">
          <cell r="A64">
            <v>39052</v>
          </cell>
          <cell r="U64">
            <v>1382.1</v>
          </cell>
        </row>
        <row r="65">
          <cell r="A65">
            <v>39083</v>
          </cell>
          <cell r="U65">
            <v>1445.7</v>
          </cell>
        </row>
        <row r="66">
          <cell r="A66">
            <v>39114</v>
          </cell>
          <cell r="U66">
            <v>1514</v>
          </cell>
        </row>
        <row r="67">
          <cell r="A67">
            <v>39142</v>
          </cell>
          <cell r="U67">
            <v>1592.4</v>
          </cell>
        </row>
        <row r="68">
          <cell r="A68">
            <v>39173</v>
          </cell>
          <cell r="U68">
            <v>1591.7</v>
          </cell>
        </row>
        <row r="69">
          <cell r="A69">
            <v>39203</v>
          </cell>
          <cell r="U69">
            <v>1754.1</v>
          </cell>
        </row>
        <row r="70">
          <cell r="A70">
            <v>39234</v>
          </cell>
          <cell r="U70">
            <v>1921.5</v>
          </cell>
        </row>
        <row r="71">
          <cell r="A71">
            <v>39264</v>
          </cell>
          <cell r="U71">
            <v>1724.1</v>
          </cell>
        </row>
        <row r="72">
          <cell r="A72">
            <v>39295</v>
          </cell>
          <cell r="U72">
            <v>1653.8</v>
          </cell>
        </row>
        <row r="73">
          <cell r="A73">
            <v>39326</v>
          </cell>
          <cell r="U73">
            <v>1586.1</v>
          </cell>
        </row>
        <row r="74">
          <cell r="A74">
            <v>39356</v>
          </cell>
          <cell r="U74">
            <v>1438.6</v>
          </cell>
        </row>
        <row r="75">
          <cell r="A75">
            <v>39387</v>
          </cell>
          <cell r="U75">
            <v>1560.4</v>
          </cell>
        </row>
        <row r="76">
          <cell r="A76">
            <v>39417</v>
          </cell>
          <cell r="U76">
            <v>1514.3</v>
          </cell>
        </row>
        <row r="77">
          <cell r="A77">
            <v>39448</v>
          </cell>
          <cell r="U77">
            <v>1438.8</v>
          </cell>
        </row>
        <row r="78">
          <cell r="A78">
            <v>39479</v>
          </cell>
          <cell r="U78">
            <v>1371.7</v>
          </cell>
        </row>
        <row r="79">
          <cell r="A79">
            <v>39508</v>
          </cell>
          <cell r="U79">
            <v>1334.9</v>
          </cell>
        </row>
        <row r="80">
          <cell r="A80">
            <v>39539</v>
          </cell>
          <cell r="U80">
            <v>1282.9000000000001</v>
          </cell>
        </row>
        <row r="81">
          <cell r="A81">
            <v>39569</v>
          </cell>
          <cell r="U81">
            <v>1191.3</v>
          </cell>
        </row>
        <row r="82">
          <cell r="A82">
            <v>39600</v>
          </cell>
          <cell r="U82">
            <v>1171</v>
          </cell>
        </row>
        <row r="83">
          <cell r="A83">
            <v>39630</v>
          </cell>
          <cell r="U83">
            <v>1216.4000000000001</v>
          </cell>
        </row>
        <row r="84">
          <cell r="A84">
            <v>39661</v>
          </cell>
          <cell r="U84">
            <v>1201.8</v>
          </cell>
        </row>
        <row r="85">
          <cell r="A85">
            <v>39692</v>
          </cell>
          <cell r="U85">
            <v>1286.9000000000001</v>
          </cell>
        </row>
        <row r="86">
          <cell r="A86">
            <v>39722</v>
          </cell>
          <cell r="U86">
            <v>1282.3</v>
          </cell>
        </row>
        <row r="87">
          <cell r="A87">
            <v>39753</v>
          </cell>
          <cell r="U87">
            <v>1210.5</v>
          </cell>
        </row>
        <row r="88">
          <cell r="A88">
            <v>39783</v>
          </cell>
          <cell r="U88">
            <v>1280.5</v>
          </cell>
        </row>
        <row r="89">
          <cell r="A89">
            <v>39814</v>
          </cell>
          <cell r="U89">
            <v>1321.2</v>
          </cell>
        </row>
        <row r="90">
          <cell r="A90">
            <v>39845</v>
          </cell>
          <cell r="U90">
            <v>1313.5</v>
          </cell>
        </row>
        <row r="91">
          <cell r="A91">
            <v>39873</v>
          </cell>
          <cell r="U91">
            <v>1328.3</v>
          </cell>
        </row>
        <row r="92">
          <cell r="A92">
            <v>39904</v>
          </cell>
          <cell r="U92">
            <v>1381.8</v>
          </cell>
        </row>
        <row r="93">
          <cell r="A93">
            <v>39934</v>
          </cell>
          <cell r="U93">
            <v>1393.9</v>
          </cell>
        </row>
        <row r="94">
          <cell r="A94">
            <v>39965</v>
          </cell>
          <cell r="U94">
            <v>1505</v>
          </cell>
        </row>
        <row r="95">
          <cell r="A95">
            <v>39995</v>
          </cell>
          <cell r="U95">
            <v>1477.3</v>
          </cell>
        </row>
        <row r="96">
          <cell r="A96">
            <v>40026</v>
          </cell>
          <cell r="U96">
            <v>1574.1</v>
          </cell>
        </row>
        <row r="97">
          <cell r="A97">
            <v>40057</v>
          </cell>
          <cell r="U97">
            <v>1547.1</v>
          </cell>
        </row>
        <row r="98">
          <cell r="A98">
            <v>40087</v>
          </cell>
          <cell r="U98">
            <v>1531.4</v>
          </cell>
        </row>
        <row r="99">
          <cell r="A99">
            <v>40118</v>
          </cell>
          <cell r="U99">
            <v>1608.3</v>
          </cell>
        </row>
        <row r="100">
          <cell r="A100">
            <v>40148</v>
          </cell>
          <cell r="U100">
            <v>1565.6</v>
          </cell>
        </row>
        <row r="101">
          <cell r="A101">
            <v>40179</v>
          </cell>
          <cell r="U101">
            <v>1597</v>
          </cell>
        </row>
        <row r="102">
          <cell r="A102">
            <v>40210</v>
          </cell>
          <cell r="U102">
            <v>1586.8</v>
          </cell>
        </row>
        <row r="103">
          <cell r="A103">
            <v>40238</v>
          </cell>
          <cell r="U103">
            <v>1652.8</v>
          </cell>
        </row>
        <row r="104">
          <cell r="A104">
            <v>40269</v>
          </cell>
          <cell r="U104">
            <v>1670</v>
          </cell>
        </row>
        <row r="105">
          <cell r="A105">
            <v>40299</v>
          </cell>
          <cell r="U105">
            <v>1741.9</v>
          </cell>
        </row>
        <row r="106">
          <cell r="A106">
            <v>40330</v>
          </cell>
          <cell r="U106">
            <v>1709.5</v>
          </cell>
        </row>
        <row r="107">
          <cell r="A107">
            <v>40360</v>
          </cell>
          <cell r="U107">
            <v>1678</v>
          </cell>
        </row>
        <row r="108">
          <cell r="A108">
            <v>40391</v>
          </cell>
          <cell r="U108">
            <v>1565.3</v>
          </cell>
        </row>
        <row r="109">
          <cell r="A109">
            <v>40422</v>
          </cell>
          <cell r="U109">
            <v>1588.3</v>
          </cell>
        </row>
        <row r="110">
          <cell r="A110">
            <v>40452</v>
          </cell>
          <cell r="U110">
            <v>1643.5</v>
          </cell>
        </row>
        <row r="111">
          <cell r="A111">
            <v>40483</v>
          </cell>
          <cell r="U111">
            <v>1570</v>
          </cell>
        </row>
        <row r="112">
          <cell r="A112">
            <v>40513</v>
          </cell>
          <cell r="U112">
            <v>1736.3</v>
          </cell>
        </row>
        <row r="113">
          <cell r="A113">
            <v>40544</v>
          </cell>
          <cell r="U113">
            <v>1574.9</v>
          </cell>
        </row>
        <row r="114">
          <cell r="A114">
            <v>40575</v>
          </cell>
          <cell r="U114">
            <v>1693.2</v>
          </cell>
        </row>
        <row r="115">
          <cell r="A115">
            <v>40603</v>
          </cell>
          <cell r="U115">
            <v>1546.5</v>
          </cell>
        </row>
        <row r="116">
          <cell r="A116">
            <v>40634</v>
          </cell>
          <cell r="U116">
            <v>1526.3</v>
          </cell>
        </row>
        <row r="117">
          <cell r="A117">
            <v>40664</v>
          </cell>
          <cell r="U117">
            <v>1707.4</v>
          </cell>
        </row>
        <row r="118">
          <cell r="A118">
            <v>40695</v>
          </cell>
          <cell r="U118">
            <v>1573.2</v>
          </cell>
        </row>
        <row r="119">
          <cell r="A119">
            <v>40725</v>
          </cell>
          <cell r="U119">
            <v>1583.5</v>
          </cell>
        </row>
        <row r="120">
          <cell r="A120">
            <v>40756</v>
          </cell>
          <cell r="U120">
            <v>1584.2</v>
          </cell>
        </row>
        <row r="121">
          <cell r="A121">
            <v>40787</v>
          </cell>
          <cell r="U121">
            <v>1570.7</v>
          </cell>
        </row>
        <row r="122">
          <cell r="A122">
            <v>40817</v>
          </cell>
          <cell r="U122">
            <v>1540.5</v>
          </cell>
        </row>
        <row r="123">
          <cell r="A123">
            <v>40848</v>
          </cell>
          <cell r="U123">
            <v>1603.3</v>
          </cell>
        </row>
        <row r="124">
          <cell r="A124">
            <v>40878</v>
          </cell>
          <cell r="U124">
            <v>1643.1</v>
          </cell>
        </row>
        <row r="125">
          <cell r="A125">
            <v>40909</v>
          </cell>
          <cell r="U125">
            <v>1654.9</v>
          </cell>
        </row>
        <row r="126">
          <cell r="A126">
            <v>40940</v>
          </cell>
          <cell r="U126">
            <v>1670.5</v>
          </cell>
        </row>
        <row r="127">
          <cell r="A127">
            <v>40969</v>
          </cell>
          <cell r="U127">
            <v>1667.4</v>
          </cell>
        </row>
        <row r="128">
          <cell r="A128">
            <v>41000</v>
          </cell>
          <cell r="U128">
            <v>1710.1</v>
          </cell>
        </row>
        <row r="129">
          <cell r="A129">
            <v>41030</v>
          </cell>
          <cell r="U129">
            <v>1690.3</v>
          </cell>
        </row>
        <row r="130">
          <cell r="A130">
            <v>41061</v>
          </cell>
          <cell r="U130">
            <v>1752.6</v>
          </cell>
        </row>
        <row r="131">
          <cell r="A131">
            <v>41091</v>
          </cell>
          <cell r="U131">
            <v>1823.1</v>
          </cell>
        </row>
        <row r="132">
          <cell r="A132">
            <v>41122</v>
          </cell>
          <cell r="U132">
            <v>1850</v>
          </cell>
        </row>
        <row r="133">
          <cell r="A133">
            <v>41153</v>
          </cell>
          <cell r="U133">
            <v>1852.8</v>
          </cell>
        </row>
        <row r="134">
          <cell r="A134">
            <v>41183</v>
          </cell>
          <cell r="U134">
            <v>1889.6</v>
          </cell>
        </row>
        <row r="135">
          <cell r="A135">
            <v>41214</v>
          </cell>
          <cell r="U135">
            <v>1988.7</v>
          </cell>
        </row>
        <row r="136">
          <cell r="A136">
            <v>41244</v>
          </cell>
          <cell r="U136">
            <v>2021.7</v>
          </cell>
        </row>
        <row r="137">
          <cell r="A137">
            <v>41275</v>
          </cell>
          <cell r="U137">
            <v>2138.8000000000002</v>
          </cell>
        </row>
        <row r="138">
          <cell r="A138">
            <v>41306</v>
          </cell>
          <cell r="U138">
            <v>2264</v>
          </cell>
        </row>
        <row r="139">
          <cell r="A139">
            <v>41334</v>
          </cell>
          <cell r="U139">
            <v>2277.9</v>
          </cell>
        </row>
        <row r="140">
          <cell r="A140">
            <v>41365</v>
          </cell>
          <cell r="U140">
            <v>2366.1999999999998</v>
          </cell>
        </row>
        <row r="141">
          <cell r="A141">
            <v>41395</v>
          </cell>
          <cell r="U141">
            <v>2448.8000000000002</v>
          </cell>
        </row>
        <row r="142">
          <cell r="A142">
            <v>41426</v>
          </cell>
          <cell r="U142">
            <v>2518.1</v>
          </cell>
        </row>
        <row r="143">
          <cell r="A143">
            <v>41456</v>
          </cell>
          <cell r="U143">
            <v>2573.1999999999998</v>
          </cell>
        </row>
        <row r="144">
          <cell r="A144">
            <v>41487</v>
          </cell>
          <cell r="U144">
            <v>2687.9</v>
          </cell>
        </row>
        <row r="145">
          <cell r="A145">
            <v>41518</v>
          </cell>
          <cell r="U145">
            <v>2899.9</v>
          </cell>
        </row>
        <row r="146">
          <cell r="A146">
            <v>41548</v>
          </cell>
          <cell r="U146">
            <v>3047.1</v>
          </cell>
        </row>
        <row r="147">
          <cell r="A147">
            <v>41579</v>
          </cell>
          <cell r="U147">
            <v>3186.7</v>
          </cell>
        </row>
        <row r="148">
          <cell r="A148">
            <v>41609</v>
          </cell>
          <cell r="U148">
            <v>3193.5</v>
          </cell>
        </row>
        <row r="149">
          <cell r="A149">
            <v>41640</v>
          </cell>
          <cell r="U149">
            <v>3219.9</v>
          </cell>
        </row>
        <row r="150">
          <cell r="A150">
            <v>41671</v>
          </cell>
          <cell r="U150">
            <v>3156</v>
          </cell>
        </row>
        <row r="151">
          <cell r="A151">
            <v>41699</v>
          </cell>
          <cell r="U151">
            <v>3354.2</v>
          </cell>
        </row>
        <row r="152">
          <cell r="A152">
            <v>41730</v>
          </cell>
          <cell r="U152">
            <v>3315.6</v>
          </cell>
        </row>
        <row r="153">
          <cell r="A153">
            <v>41760</v>
          </cell>
          <cell r="U153">
            <v>3346.4</v>
          </cell>
        </row>
        <row r="154">
          <cell r="A154">
            <v>41791</v>
          </cell>
          <cell r="U154">
            <v>3190.9</v>
          </cell>
        </row>
        <row r="155">
          <cell r="A155">
            <v>41821</v>
          </cell>
          <cell r="U155">
            <v>3470.9</v>
          </cell>
        </row>
        <row r="156">
          <cell r="A156">
            <v>41852</v>
          </cell>
          <cell r="U156">
            <v>3510.1</v>
          </cell>
        </row>
        <row r="157">
          <cell r="A157">
            <v>41883</v>
          </cell>
          <cell r="U157">
            <v>3782.3</v>
          </cell>
        </row>
        <row r="158">
          <cell r="A158">
            <v>41913</v>
          </cell>
          <cell r="U158">
            <v>3906.1</v>
          </cell>
        </row>
        <row r="159">
          <cell r="A159">
            <v>41944</v>
          </cell>
          <cell r="U159">
            <v>3918.1</v>
          </cell>
        </row>
        <row r="160">
          <cell r="A160">
            <v>41974</v>
          </cell>
          <cell r="U160">
            <v>4018.5</v>
          </cell>
        </row>
        <row r="161">
          <cell r="A161">
            <v>42005</v>
          </cell>
          <cell r="U161">
            <v>4035.6</v>
          </cell>
        </row>
        <row r="162">
          <cell r="A162">
            <v>42036</v>
          </cell>
          <cell r="U162">
            <v>3931.9</v>
          </cell>
        </row>
        <row r="163">
          <cell r="A163">
            <v>42064</v>
          </cell>
          <cell r="U163">
            <v>4303.3</v>
          </cell>
        </row>
        <row r="164">
          <cell r="A164">
            <v>42095</v>
          </cell>
          <cell r="U164">
            <v>4421.7</v>
          </cell>
        </row>
        <row r="165">
          <cell r="A165">
            <v>42125</v>
          </cell>
          <cell r="U165">
            <v>4066.3</v>
          </cell>
        </row>
        <row r="166">
          <cell r="A166">
            <v>42156</v>
          </cell>
          <cell r="U166">
            <v>4063.3</v>
          </cell>
        </row>
        <row r="167">
          <cell r="A167">
            <v>42186</v>
          </cell>
          <cell r="U167">
            <v>3908.5</v>
          </cell>
        </row>
        <row r="168">
          <cell r="A168">
            <v>42217</v>
          </cell>
          <cell r="U168">
            <v>3643.7</v>
          </cell>
        </row>
        <row r="169">
          <cell r="A169">
            <v>42248</v>
          </cell>
          <cell r="U169">
            <v>3202.4</v>
          </cell>
        </row>
        <row r="170">
          <cell r="A170">
            <v>42278</v>
          </cell>
          <cell r="U170">
            <v>3016.6</v>
          </cell>
        </row>
        <row r="171">
          <cell r="A171">
            <v>42309</v>
          </cell>
          <cell r="U171">
            <v>2769.5</v>
          </cell>
        </row>
        <row r="172">
          <cell r="A172">
            <v>42339</v>
          </cell>
          <cell r="U172">
            <v>2821.6</v>
          </cell>
        </row>
        <row r="173">
          <cell r="A173">
            <v>42370</v>
          </cell>
          <cell r="U173">
            <v>2754.4</v>
          </cell>
        </row>
        <row r="174">
          <cell r="A174">
            <v>42401</v>
          </cell>
          <cell r="U174">
            <v>2840.6</v>
          </cell>
        </row>
        <row r="175">
          <cell r="A175">
            <v>42430</v>
          </cell>
          <cell r="U175">
            <v>2844.8</v>
          </cell>
        </row>
        <row r="176">
          <cell r="A176">
            <v>42461</v>
          </cell>
          <cell r="U176">
            <v>3045.4</v>
          </cell>
        </row>
        <row r="177">
          <cell r="A177">
            <v>42491</v>
          </cell>
          <cell r="U177">
            <v>3215.8</v>
          </cell>
        </row>
        <row r="178">
          <cell r="A178">
            <v>42522</v>
          </cell>
          <cell r="U178">
            <v>3353.5</v>
          </cell>
        </row>
        <row r="179">
          <cell r="A179">
            <v>42552</v>
          </cell>
          <cell r="U179">
            <v>3538.1</v>
          </cell>
        </row>
        <row r="180">
          <cell r="A180">
            <v>42583</v>
          </cell>
          <cell r="U180">
            <v>3521.4</v>
          </cell>
        </row>
        <row r="181">
          <cell r="A181">
            <v>42614</v>
          </cell>
          <cell r="U181">
            <v>3926.1</v>
          </cell>
        </row>
        <row r="182">
          <cell r="A182">
            <v>42644</v>
          </cell>
          <cell r="U182">
            <v>4051.8</v>
          </cell>
        </row>
        <row r="183">
          <cell r="A183">
            <v>42675</v>
          </cell>
          <cell r="U183">
            <v>4178.3</v>
          </cell>
        </row>
        <row r="184">
          <cell r="A184">
            <v>42705</v>
          </cell>
          <cell r="U184">
            <v>4175.5</v>
          </cell>
        </row>
        <row r="185">
          <cell r="A185">
            <v>42736</v>
          </cell>
          <cell r="U185">
            <v>4263.2</v>
          </cell>
        </row>
        <row r="186">
          <cell r="A186">
            <v>42767</v>
          </cell>
          <cell r="U186">
            <v>4139</v>
          </cell>
        </row>
        <row r="187">
          <cell r="A187">
            <v>42795</v>
          </cell>
          <cell r="U187">
            <v>4220.7</v>
          </cell>
        </row>
        <row r="188">
          <cell r="A188">
            <v>42826</v>
          </cell>
          <cell r="U188">
            <v>4033</v>
          </cell>
        </row>
        <row r="189">
          <cell r="A189">
            <v>42856</v>
          </cell>
          <cell r="U189">
            <v>4091.7</v>
          </cell>
        </row>
        <row r="190">
          <cell r="A190">
            <v>42887</v>
          </cell>
          <cell r="U190">
            <v>3808.9</v>
          </cell>
        </row>
        <row r="191">
          <cell r="A191">
            <v>42917</v>
          </cell>
          <cell r="U191">
            <v>3700.5</v>
          </cell>
        </row>
        <row r="192">
          <cell r="A192">
            <v>42948</v>
          </cell>
          <cell r="U192">
            <v>3774</v>
          </cell>
        </row>
        <row r="193">
          <cell r="A193">
            <v>42979</v>
          </cell>
          <cell r="U193">
            <v>3630.5</v>
          </cell>
        </row>
        <row r="194">
          <cell r="A194">
            <v>43009</v>
          </cell>
          <cell r="U194">
            <v>3608.3</v>
          </cell>
        </row>
        <row r="195">
          <cell r="A195">
            <v>43040</v>
          </cell>
          <cell r="U195">
            <v>3368.2</v>
          </cell>
        </row>
        <row r="196">
          <cell r="A196">
            <v>43070</v>
          </cell>
          <cell r="U196">
            <v>3220.8</v>
          </cell>
        </row>
        <row r="197">
          <cell r="A197">
            <v>43101</v>
          </cell>
          <cell r="U197">
            <v>3158.4</v>
          </cell>
        </row>
        <row r="198">
          <cell r="A198">
            <v>43132</v>
          </cell>
          <cell r="U198">
            <v>3352.3</v>
          </cell>
        </row>
        <row r="199">
          <cell r="A199">
            <v>43160</v>
          </cell>
          <cell r="U199">
            <v>2951.9</v>
          </cell>
        </row>
        <row r="200">
          <cell r="A200">
            <v>43191</v>
          </cell>
          <cell r="U200">
            <v>2943.4</v>
          </cell>
        </row>
        <row r="201">
          <cell r="A201">
            <v>43221</v>
          </cell>
          <cell r="U201">
            <v>2905.3</v>
          </cell>
        </row>
        <row r="202">
          <cell r="A202">
            <v>43252</v>
          </cell>
          <cell r="U202">
            <v>2882.6</v>
          </cell>
        </row>
        <row r="203">
          <cell r="A203">
            <v>43282</v>
          </cell>
          <cell r="U203">
            <v>2779.2</v>
          </cell>
        </row>
        <row r="204">
          <cell r="A204">
            <v>43313</v>
          </cell>
          <cell r="U204">
            <v>2695.9</v>
          </cell>
        </row>
        <row r="205">
          <cell r="A205">
            <v>43344</v>
          </cell>
          <cell r="U205">
            <v>2627.8</v>
          </cell>
        </row>
        <row r="206">
          <cell r="A206">
            <v>43374</v>
          </cell>
          <cell r="U206">
            <v>2425.1999999999998</v>
          </cell>
        </row>
        <row r="207">
          <cell r="A207">
            <v>43405</v>
          </cell>
          <cell r="U207">
            <v>2385.1999999999998</v>
          </cell>
        </row>
        <row r="208">
          <cell r="A208">
            <v>43435</v>
          </cell>
          <cell r="U208">
            <v>2297.5</v>
          </cell>
        </row>
        <row r="209">
          <cell r="A209">
            <v>43466</v>
          </cell>
          <cell r="U209">
            <v>2140.6</v>
          </cell>
        </row>
        <row r="210">
          <cell r="A210">
            <v>43497</v>
          </cell>
          <cell r="U210">
            <v>2203</v>
          </cell>
        </row>
        <row r="211">
          <cell r="A211">
            <v>43525</v>
          </cell>
          <cell r="U211">
            <v>2087.9</v>
          </cell>
        </row>
        <row r="212">
          <cell r="A212">
            <v>43556</v>
          </cell>
          <cell r="U212">
            <v>2032.1</v>
          </cell>
        </row>
        <row r="213">
          <cell r="A213">
            <v>43586</v>
          </cell>
          <cell r="U213">
            <v>1981</v>
          </cell>
        </row>
        <row r="214">
          <cell r="A214">
            <v>43617</v>
          </cell>
          <cell r="U214">
            <v>2072</v>
          </cell>
        </row>
        <row r="215">
          <cell r="A215">
            <v>43647</v>
          </cell>
          <cell r="C215">
            <v>4359</v>
          </cell>
          <cell r="U215">
            <v>2112.8000000000002</v>
          </cell>
        </row>
        <row r="216">
          <cell r="A216">
            <v>43678</v>
          </cell>
          <cell r="C216">
            <v>4140</v>
          </cell>
          <cell r="U216">
            <v>2187.6999999999998</v>
          </cell>
        </row>
        <row r="217">
          <cell r="A217">
            <v>43709</v>
          </cell>
          <cell r="C217">
            <v>3884</v>
          </cell>
          <cell r="U217">
            <v>2124.9</v>
          </cell>
        </row>
        <row r="218">
          <cell r="A218">
            <v>43739</v>
          </cell>
          <cell r="C218">
            <v>4037</v>
          </cell>
          <cell r="U218">
            <v>2093.8000000000002</v>
          </cell>
        </row>
        <row r="219">
          <cell r="A219">
            <v>43770</v>
          </cell>
          <cell r="C219">
            <v>4282</v>
          </cell>
          <cell r="U219">
            <v>2199.6999999999998</v>
          </cell>
        </row>
        <row r="220">
          <cell r="A220">
            <v>43800</v>
          </cell>
          <cell r="C220">
            <v>4176</v>
          </cell>
          <cell r="U220">
            <v>2255</v>
          </cell>
        </row>
        <row r="221">
          <cell r="A221">
            <v>43831</v>
          </cell>
          <cell r="C221">
            <v>3232</v>
          </cell>
          <cell r="U221">
            <v>2306.9</v>
          </cell>
        </row>
        <row r="222">
          <cell r="A222">
            <v>43862</v>
          </cell>
          <cell r="C222">
            <v>3082</v>
          </cell>
          <cell r="U222">
            <v>2079.6999999999998</v>
          </cell>
        </row>
        <row r="223">
          <cell r="A223">
            <v>43891</v>
          </cell>
          <cell r="C223">
            <v>3669</v>
          </cell>
          <cell r="U223">
            <v>2017.6</v>
          </cell>
        </row>
        <row r="224">
          <cell r="A224">
            <v>43922</v>
          </cell>
          <cell r="C224">
            <v>3219</v>
          </cell>
          <cell r="U224">
            <v>2063.1999999999998</v>
          </cell>
        </row>
        <row r="225">
          <cell r="A225">
            <v>43952</v>
          </cell>
          <cell r="C225">
            <v>3180</v>
          </cell>
          <cell r="U225">
            <v>1650.2</v>
          </cell>
        </row>
        <row r="226">
          <cell r="A226">
            <v>43983</v>
          </cell>
          <cell r="C226">
            <v>3605</v>
          </cell>
          <cell r="U226">
            <v>1949.3</v>
          </cell>
        </row>
        <row r="227">
          <cell r="A227">
            <v>44013</v>
          </cell>
          <cell r="C227">
            <v>3785</v>
          </cell>
          <cell r="U227">
            <v>2032.3</v>
          </cell>
        </row>
        <row r="228">
          <cell r="A228">
            <v>44044</v>
          </cell>
          <cell r="C228">
            <v>3528</v>
          </cell>
          <cell r="U228">
            <v>2038.4</v>
          </cell>
        </row>
        <row r="229">
          <cell r="A229">
            <v>44075</v>
          </cell>
          <cell r="C229">
            <v>4029</v>
          </cell>
          <cell r="U229">
            <v>2307.1</v>
          </cell>
        </row>
        <row r="230">
          <cell r="A230">
            <v>44105</v>
          </cell>
          <cell r="C230">
            <v>4190</v>
          </cell>
          <cell r="U230">
            <v>2394.8000000000002</v>
          </cell>
        </row>
        <row r="231">
          <cell r="A231">
            <v>44136</v>
          </cell>
          <cell r="C231">
            <v>4327</v>
          </cell>
          <cell r="U231">
            <v>2424.6</v>
          </cell>
        </row>
        <row r="232">
          <cell r="A232">
            <v>44166</v>
          </cell>
          <cell r="C232">
            <v>4766</v>
          </cell>
          <cell r="U232">
            <v>2629.5</v>
          </cell>
        </row>
        <row r="233">
          <cell r="A233">
            <v>44197</v>
          </cell>
          <cell r="C233">
            <v>3539</v>
          </cell>
          <cell r="U233">
            <v>2839.2</v>
          </cell>
        </row>
        <row r="234">
          <cell r="A234">
            <v>44228</v>
          </cell>
          <cell r="C234">
            <v>3688</v>
          </cell>
          <cell r="U234">
            <v>2762.1</v>
          </cell>
        </row>
        <row r="235">
          <cell r="A235">
            <v>44256</v>
          </cell>
          <cell r="C235">
            <v>5240</v>
          </cell>
          <cell r="U235">
            <v>3029.8</v>
          </cell>
        </row>
        <row r="236">
          <cell r="A236">
            <v>44287</v>
          </cell>
          <cell r="C236">
            <v>4888</v>
          </cell>
          <cell r="U236">
            <v>3257.6</v>
          </cell>
        </row>
        <row r="237">
          <cell r="A237">
            <v>44317</v>
          </cell>
          <cell r="C237">
            <v>5565</v>
          </cell>
          <cell r="U237">
            <v>3440.6</v>
          </cell>
        </row>
        <row r="238">
          <cell r="A238">
            <v>44348</v>
          </cell>
          <cell r="C238">
            <v>5968</v>
          </cell>
          <cell r="U238">
            <v>3625.1</v>
          </cell>
        </row>
        <row r="239">
          <cell r="A239">
            <v>44378</v>
          </cell>
          <cell r="C239">
            <v>5970</v>
          </cell>
          <cell r="U239">
            <v>3856.8</v>
          </cell>
        </row>
        <row r="240">
          <cell r="A240">
            <v>44409</v>
          </cell>
          <cell r="C240">
            <v>5999</v>
          </cell>
          <cell r="U240">
            <v>3892.3</v>
          </cell>
        </row>
        <row r="241">
          <cell r="A241">
            <v>44440</v>
          </cell>
          <cell r="C241">
            <v>5821</v>
          </cell>
          <cell r="U241">
            <v>4004.4</v>
          </cell>
        </row>
        <row r="242">
          <cell r="A242">
            <v>44470</v>
          </cell>
          <cell r="C242">
            <v>5652</v>
          </cell>
          <cell r="U242">
            <v>3829</v>
          </cell>
        </row>
        <row r="243">
          <cell r="A243">
            <v>44501</v>
          </cell>
          <cell r="C243">
            <v>6804</v>
          </cell>
          <cell r="U243">
            <v>4292.8</v>
          </cell>
        </row>
        <row r="244">
          <cell r="A244">
            <v>44531</v>
          </cell>
          <cell r="C244">
            <v>6502</v>
          </cell>
          <cell r="U244">
            <v>4368.5</v>
          </cell>
        </row>
        <row r="245">
          <cell r="A245">
            <v>44562</v>
          </cell>
          <cell r="C245">
            <v>4942</v>
          </cell>
          <cell r="U245">
            <v>4786.3999999999996</v>
          </cell>
        </row>
        <row r="246">
          <cell r="A246">
            <v>44593</v>
          </cell>
          <cell r="C246">
            <v>4793</v>
          </cell>
          <cell r="U246">
            <v>4346.6000000000004</v>
          </cell>
        </row>
        <row r="247">
          <cell r="A247">
            <v>44621</v>
          </cell>
          <cell r="C247">
            <v>6528</v>
          </cell>
          <cell r="U247">
            <v>4209.2</v>
          </cell>
        </row>
        <row r="248">
          <cell r="A248">
            <v>44652</v>
          </cell>
          <cell r="C248">
            <v>5110</v>
          </cell>
          <cell r="U248">
            <v>4049.3</v>
          </cell>
        </row>
        <row r="249">
          <cell r="A249">
            <v>44682</v>
          </cell>
          <cell r="C249">
            <v>6052</v>
          </cell>
          <cell r="U249">
            <v>3976.4</v>
          </cell>
        </row>
        <row r="250">
          <cell r="A250">
            <v>44713</v>
          </cell>
          <cell r="C250">
            <v>5592</v>
          </cell>
          <cell r="U250">
            <v>3706.5</v>
          </cell>
        </row>
        <row r="251">
          <cell r="A251">
            <v>44743</v>
          </cell>
          <cell r="C251">
            <v>4980</v>
          </cell>
          <cell r="U251">
            <v>3432.5</v>
          </cell>
        </row>
        <row r="252">
          <cell r="A252">
            <v>44774</v>
          </cell>
          <cell r="C252">
            <v>4975</v>
          </cell>
          <cell r="U252">
            <v>3350.5</v>
          </cell>
        </row>
        <row r="253">
          <cell r="A253">
            <v>44805</v>
          </cell>
          <cell r="C253">
            <v>4467</v>
          </cell>
          <cell r="U253">
            <v>3093.1</v>
          </cell>
        </row>
        <row r="254">
          <cell r="A254">
            <v>44835</v>
          </cell>
          <cell r="C254">
            <v>4515</v>
          </cell>
          <cell r="U254">
            <v>3149.1</v>
          </cell>
        </row>
        <row r="255">
          <cell r="A255">
            <v>44866</v>
          </cell>
          <cell r="C255">
            <v>4844</v>
          </cell>
          <cell r="U255">
            <v>3055.4</v>
          </cell>
        </row>
        <row r="256">
          <cell r="A256">
            <v>44896</v>
          </cell>
          <cell r="C256">
            <v>4440</v>
          </cell>
          <cell r="U256">
            <v>2964.7</v>
          </cell>
        </row>
        <row r="257">
          <cell r="A257">
            <v>44927</v>
          </cell>
          <cell r="C257">
            <v>3249</v>
          </cell>
          <cell r="U257">
            <v>3039.9</v>
          </cell>
        </row>
        <row r="258">
          <cell r="A258">
            <v>44958</v>
          </cell>
          <cell r="C258">
            <v>3465</v>
          </cell>
          <cell r="U258">
            <v>3112.1</v>
          </cell>
        </row>
        <row r="259">
          <cell r="A259">
            <v>44986</v>
          </cell>
          <cell r="C259">
            <v>4580</v>
          </cell>
          <cell r="U259">
            <v>3002.2</v>
          </cell>
        </row>
        <row r="260">
          <cell r="A260">
            <v>45017</v>
          </cell>
          <cell r="C260">
            <v>3844</v>
          </cell>
          <cell r="U260">
            <v>3062.4</v>
          </cell>
        </row>
        <row r="261">
          <cell r="A261">
            <v>45047</v>
          </cell>
          <cell r="C261">
            <v>5096</v>
          </cell>
          <cell r="U261">
            <v>3211.1</v>
          </cell>
        </row>
        <row r="262">
          <cell r="A262">
            <v>45078</v>
          </cell>
          <cell r="C262">
            <v>5031</v>
          </cell>
          <cell r="U262">
            <v>3321.8</v>
          </cell>
        </row>
        <row r="263">
          <cell r="A263">
            <v>45108</v>
          </cell>
          <cell r="C263">
            <v>4569</v>
          </cell>
          <cell r="U263">
            <v>3340.7</v>
          </cell>
        </row>
        <row r="264">
          <cell r="A264">
            <v>45139</v>
          </cell>
          <cell r="C264">
            <v>4725</v>
          </cell>
          <cell r="U264">
            <v>3367.2</v>
          </cell>
        </row>
        <row r="265">
          <cell r="A265">
            <v>45170</v>
          </cell>
          <cell r="C265">
            <v>4543</v>
          </cell>
          <cell r="U265">
            <v>3466.4</v>
          </cell>
        </row>
        <row r="266">
          <cell r="A266">
            <v>45200</v>
          </cell>
          <cell r="C266">
            <v>4948</v>
          </cell>
          <cell r="U266">
            <v>3596.8</v>
          </cell>
        </row>
        <row r="267">
          <cell r="A267">
            <v>45231</v>
          </cell>
          <cell r="C267">
            <v>5590</v>
          </cell>
          <cell r="U267">
            <v>3627.6</v>
          </cell>
        </row>
        <row r="268">
          <cell r="A268">
            <v>45261</v>
          </cell>
          <cell r="C268">
            <v>4930</v>
          </cell>
          <cell r="U268">
            <v>3590</v>
          </cell>
        </row>
        <row r="269">
          <cell r="A269">
            <v>45292</v>
          </cell>
          <cell r="C269">
            <v>3997</v>
          </cell>
          <cell r="U269">
            <v>3699.4</v>
          </cell>
        </row>
        <row r="270">
          <cell r="A270">
            <v>45323</v>
          </cell>
          <cell r="C270">
            <v>4220</v>
          </cell>
          <cell r="U270">
            <v>3813.3</v>
          </cell>
        </row>
        <row r="271">
          <cell r="A271">
            <v>45352</v>
          </cell>
          <cell r="C271">
            <v>5283</v>
          </cell>
          <cell r="U271">
            <v>4052.3</v>
          </cell>
        </row>
        <row r="272">
          <cell r="A272">
            <v>45383</v>
          </cell>
          <cell r="C272">
            <v>5618</v>
          </cell>
          <cell r="U272">
            <v>4389.2</v>
          </cell>
        </row>
        <row r="273">
          <cell r="A273">
            <v>45413</v>
          </cell>
          <cell r="C273">
            <v>6121</v>
          </cell>
          <cell r="U273">
            <v>4024.1</v>
          </cell>
        </row>
        <row r="274">
          <cell r="A274">
            <v>45444</v>
          </cell>
          <cell r="C274">
            <v>5704</v>
          </cell>
          <cell r="U274">
            <v>4235.6000000000004</v>
          </cell>
        </row>
        <row r="275">
          <cell r="A275">
            <v>45474</v>
          </cell>
          <cell r="C275">
            <v>6156</v>
          </cell>
          <cell r="U275">
            <v>4405.1000000000004</v>
          </cell>
        </row>
      </sheetData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ndex"/>
      <sheetName val="Data1"/>
      <sheetName val="Enquiries"/>
    </sheetNames>
    <sheetDataSet>
      <sheetData sheetId="0" refreshError="1"/>
      <sheetData sheetId="1">
        <row r="1">
          <cell r="C1" t="str">
            <v>Households ;  Housing Finance ;  Owner occupier ;  First Home Buyers ;  New South Wales ;  New loan commitments ;  Number ;</v>
          </cell>
          <cell r="AE1" t="str">
            <v>Households ;  Housing Finance ;  Owner occupier ;  First Home Buyers ;  Victoria ;  New loan commitments ;  Value ;</v>
          </cell>
        </row>
        <row r="2">
          <cell r="A2" t="str">
            <v>Unit</v>
          </cell>
          <cell r="C2" t="str">
            <v>Number</v>
          </cell>
          <cell r="AE2" t="str">
            <v>$ Millions</v>
          </cell>
        </row>
        <row r="3">
          <cell r="A3" t="str">
            <v>Series Type</v>
          </cell>
          <cell r="C3" t="str">
            <v>Original</v>
          </cell>
          <cell r="AE3" t="str">
            <v>Seasonally Adjusted</v>
          </cell>
        </row>
        <row r="4">
          <cell r="A4" t="str">
            <v>Data Type</v>
          </cell>
          <cell r="C4" t="str">
            <v>FLOW</v>
          </cell>
          <cell r="AE4" t="str">
            <v>FLOW</v>
          </cell>
        </row>
        <row r="5">
          <cell r="A5" t="str">
            <v>Frequency</v>
          </cell>
          <cell r="C5" t="str">
            <v>Month</v>
          </cell>
          <cell r="AE5" t="str">
            <v>Month</v>
          </cell>
        </row>
        <row r="6">
          <cell r="A6" t="str">
            <v>Collection Month</v>
          </cell>
          <cell r="C6">
            <v>1</v>
          </cell>
          <cell r="AE6">
            <v>1</v>
          </cell>
        </row>
        <row r="7">
          <cell r="A7" t="str">
            <v>Series Start</v>
          </cell>
          <cell r="C7">
            <v>37438</v>
          </cell>
          <cell r="AE7">
            <v>37438</v>
          </cell>
        </row>
        <row r="8">
          <cell r="A8" t="str">
            <v>Series End</v>
          </cell>
          <cell r="C8">
            <v>45474</v>
          </cell>
          <cell r="AE8">
            <v>45474</v>
          </cell>
        </row>
        <row r="9">
          <cell r="A9" t="str">
            <v>No. Obs</v>
          </cell>
          <cell r="C9">
            <v>265</v>
          </cell>
          <cell r="AE9">
            <v>265</v>
          </cell>
        </row>
        <row r="10">
          <cell r="A10" t="str">
            <v>Series ID</v>
          </cell>
          <cell r="C10" t="str">
            <v>A108271207X</v>
          </cell>
          <cell r="AE10" t="str">
            <v>A108286298V</v>
          </cell>
        </row>
        <row r="11">
          <cell r="A11">
            <v>37438</v>
          </cell>
          <cell r="C11">
            <v>2620</v>
          </cell>
          <cell r="AE11">
            <v>375.7</v>
          </cell>
        </row>
        <row r="12">
          <cell r="A12">
            <v>37469</v>
          </cell>
          <cell r="C12">
            <v>2344</v>
          </cell>
          <cell r="AE12">
            <v>346.3</v>
          </cell>
        </row>
        <row r="13">
          <cell r="A13">
            <v>37500</v>
          </cell>
          <cell r="C13">
            <v>2114</v>
          </cell>
          <cell r="AE13">
            <v>336.3</v>
          </cell>
        </row>
        <row r="14">
          <cell r="A14">
            <v>37530</v>
          </cell>
          <cell r="C14">
            <v>2150</v>
          </cell>
          <cell r="AE14">
            <v>331</v>
          </cell>
        </row>
        <row r="15">
          <cell r="A15">
            <v>37561</v>
          </cell>
          <cell r="C15">
            <v>2086</v>
          </cell>
          <cell r="AE15">
            <v>330.4</v>
          </cell>
        </row>
        <row r="16">
          <cell r="A16">
            <v>37591</v>
          </cell>
          <cell r="C16">
            <v>1836</v>
          </cell>
          <cell r="AE16">
            <v>328.9</v>
          </cell>
        </row>
        <row r="17">
          <cell r="A17">
            <v>37622</v>
          </cell>
          <cell r="C17">
            <v>1591</v>
          </cell>
          <cell r="AE17">
            <v>340.1</v>
          </cell>
        </row>
        <row r="18">
          <cell r="A18">
            <v>37653</v>
          </cell>
          <cell r="C18">
            <v>1763</v>
          </cell>
          <cell r="AE18">
            <v>346.3</v>
          </cell>
        </row>
        <row r="19">
          <cell r="A19">
            <v>37681</v>
          </cell>
          <cell r="C19">
            <v>1996</v>
          </cell>
          <cell r="AE19">
            <v>354.8</v>
          </cell>
        </row>
        <row r="20">
          <cell r="A20">
            <v>37712</v>
          </cell>
          <cell r="C20">
            <v>1861</v>
          </cell>
          <cell r="AE20">
            <v>358.8</v>
          </cell>
        </row>
        <row r="21">
          <cell r="A21">
            <v>37742</v>
          </cell>
          <cell r="C21">
            <v>2053</v>
          </cell>
          <cell r="AE21">
            <v>348.6</v>
          </cell>
        </row>
        <row r="22">
          <cell r="A22">
            <v>37773</v>
          </cell>
          <cell r="C22">
            <v>1815</v>
          </cell>
          <cell r="AE22">
            <v>349.3</v>
          </cell>
        </row>
        <row r="23">
          <cell r="A23">
            <v>37803</v>
          </cell>
          <cell r="C23">
            <v>2019</v>
          </cell>
          <cell r="AE23">
            <v>359.3</v>
          </cell>
        </row>
        <row r="24">
          <cell r="A24">
            <v>37834</v>
          </cell>
          <cell r="C24">
            <v>1895</v>
          </cell>
          <cell r="AE24">
            <v>369.3</v>
          </cell>
        </row>
        <row r="25">
          <cell r="A25">
            <v>37865</v>
          </cell>
          <cell r="C25">
            <v>1948</v>
          </cell>
          <cell r="AE25">
            <v>384.5</v>
          </cell>
        </row>
        <row r="26">
          <cell r="A26">
            <v>37895</v>
          </cell>
          <cell r="C26">
            <v>2017</v>
          </cell>
          <cell r="AE26">
            <v>362.9</v>
          </cell>
        </row>
        <row r="27">
          <cell r="A27">
            <v>37926</v>
          </cell>
          <cell r="C27">
            <v>1775</v>
          </cell>
          <cell r="AE27">
            <v>345.5</v>
          </cell>
        </row>
        <row r="28">
          <cell r="A28">
            <v>37956</v>
          </cell>
          <cell r="C28">
            <v>1755</v>
          </cell>
          <cell r="AE28">
            <v>331.2</v>
          </cell>
        </row>
        <row r="29">
          <cell r="A29">
            <v>37987</v>
          </cell>
          <cell r="C29">
            <v>1174</v>
          </cell>
          <cell r="AE29">
            <v>335.6</v>
          </cell>
        </row>
        <row r="30">
          <cell r="A30">
            <v>38018</v>
          </cell>
          <cell r="C30">
            <v>1283</v>
          </cell>
          <cell r="AE30">
            <v>328.7</v>
          </cell>
        </row>
        <row r="31">
          <cell r="A31">
            <v>38047</v>
          </cell>
          <cell r="C31">
            <v>1564</v>
          </cell>
          <cell r="AE31">
            <v>330.7</v>
          </cell>
        </row>
        <row r="32">
          <cell r="A32">
            <v>38078</v>
          </cell>
          <cell r="C32">
            <v>1443</v>
          </cell>
          <cell r="AE32">
            <v>344.4</v>
          </cell>
        </row>
        <row r="33">
          <cell r="A33">
            <v>38108</v>
          </cell>
          <cell r="C33">
            <v>1838</v>
          </cell>
          <cell r="AE33">
            <v>343.4</v>
          </cell>
        </row>
        <row r="34">
          <cell r="A34">
            <v>38139</v>
          </cell>
          <cell r="C34">
            <v>1902</v>
          </cell>
          <cell r="AE34">
            <v>371</v>
          </cell>
        </row>
        <row r="35">
          <cell r="A35">
            <v>38169</v>
          </cell>
          <cell r="C35">
            <v>1941</v>
          </cell>
          <cell r="AE35">
            <v>432.6</v>
          </cell>
        </row>
        <row r="36">
          <cell r="A36">
            <v>38200</v>
          </cell>
          <cell r="C36">
            <v>1881</v>
          </cell>
          <cell r="AE36">
            <v>421.4</v>
          </cell>
        </row>
        <row r="37">
          <cell r="A37">
            <v>38231</v>
          </cell>
          <cell r="C37">
            <v>1894</v>
          </cell>
          <cell r="AE37">
            <v>445.2</v>
          </cell>
        </row>
        <row r="38">
          <cell r="A38">
            <v>38261</v>
          </cell>
          <cell r="C38">
            <v>1759</v>
          </cell>
          <cell r="AE38">
            <v>443</v>
          </cell>
        </row>
        <row r="39">
          <cell r="A39">
            <v>38292</v>
          </cell>
          <cell r="C39">
            <v>1928</v>
          </cell>
          <cell r="AE39">
            <v>454.6</v>
          </cell>
        </row>
        <row r="40">
          <cell r="A40">
            <v>38322</v>
          </cell>
          <cell r="C40">
            <v>2023</v>
          </cell>
          <cell r="AE40">
            <v>485.6</v>
          </cell>
        </row>
        <row r="41">
          <cell r="A41">
            <v>38353</v>
          </cell>
          <cell r="C41">
            <v>1413</v>
          </cell>
          <cell r="AE41">
            <v>511</v>
          </cell>
        </row>
        <row r="42">
          <cell r="A42">
            <v>38384</v>
          </cell>
          <cell r="C42">
            <v>1819</v>
          </cell>
          <cell r="AE42">
            <v>528</v>
          </cell>
        </row>
        <row r="43">
          <cell r="A43">
            <v>38412</v>
          </cell>
          <cell r="C43">
            <v>2042</v>
          </cell>
          <cell r="AE43">
            <v>557.6</v>
          </cell>
        </row>
        <row r="44">
          <cell r="A44">
            <v>38443</v>
          </cell>
          <cell r="C44">
            <v>1859</v>
          </cell>
          <cell r="AE44">
            <v>570.6</v>
          </cell>
        </row>
        <row r="45">
          <cell r="A45">
            <v>38473</v>
          </cell>
          <cell r="C45">
            <v>2120</v>
          </cell>
          <cell r="AE45">
            <v>600.70000000000005</v>
          </cell>
        </row>
        <row r="46">
          <cell r="A46">
            <v>38504</v>
          </cell>
          <cell r="C46">
            <v>2160</v>
          </cell>
          <cell r="AE46">
            <v>595.4</v>
          </cell>
        </row>
        <row r="47">
          <cell r="A47">
            <v>38534</v>
          </cell>
          <cell r="C47">
            <v>2126</v>
          </cell>
          <cell r="AE47">
            <v>559.5</v>
          </cell>
        </row>
        <row r="48">
          <cell r="A48">
            <v>38565</v>
          </cell>
          <cell r="C48">
            <v>2361</v>
          </cell>
          <cell r="AE48">
            <v>571.70000000000005</v>
          </cell>
        </row>
        <row r="49">
          <cell r="A49">
            <v>38596</v>
          </cell>
          <cell r="C49">
            <v>2479</v>
          </cell>
          <cell r="AE49">
            <v>574</v>
          </cell>
        </row>
        <row r="50">
          <cell r="A50">
            <v>38626</v>
          </cell>
          <cell r="C50">
            <v>2337</v>
          </cell>
          <cell r="AE50">
            <v>589.70000000000005</v>
          </cell>
        </row>
        <row r="51">
          <cell r="A51">
            <v>38657</v>
          </cell>
          <cell r="C51">
            <v>2754</v>
          </cell>
          <cell r="AE51">
            <v>625.1</v>
          </cell>
        </row>
        <row r="52">
          <cell r="A52">
            <v>38687</v>
          </cell>
          <cell r="C52">
            <v>2431</v>
          </cell>
          <cell r="AE52">
            <v>685.4</v>
          </cell>
        </row>
        <row r="53">
          <cell r="A53">
            <v>38718</v>
          </cell>
          <cell r="C53">
            <v>1736</v>
          </cell>
          <cell r="AE53">
            <v>608.6</v>
          </cell>
        </row>
        <row r="54">
          <cell r="A54">
            <v>38749</v>
          </cell>
          <cell r="C54">
            <v>2199</v>
          </cell>
          <cell r="AE54">
            <v>608.29999999999995</v>
          </cell>
        </row>
        <row r="55">
          <cell r="A55">
            <v>38777</v>
          </cell>
          <cell r="C55">
            <v>2986</v>
          </cell>
          <cell r="AE55">
            <v>622.79999999999995</v>
          </cell>
        </row>
        <row r="56">
          <cell r="A56">
            <v>38808</v>
          </cell>
          <cell r="C56">
            <v>2596</v>
          </cell>
          <cell r="AE56">
            <v>607.5</v>
          </cell>
        </row>
        <row r="57">
          <cell r="A57">
            <v>38838</v>
          </cell>
          <cell r="C57">
            <v>3039</v>
          </cell>
          <cell r="AE57">
            <v>620.70000000000005</v>
          </cell>
        </row>
        <row r="58">
          <cell r="A58">
            <v>38869</v>
          </cell>
          <cell r="C58">
            <v>2753</v>
          </cell>
          <cell r="AE58">
            <v>599.29999999999995</v>
          </cell>
        </row>
        <row r="59">
          <cell r="A59">
            <v>38899</v>
          </cell>
          <cell r="C59">
            <v>2543</v>
          </cell>
          <cell r="AE59">
            <v>612.6</v>
          </cell>
        </row>
        <row r="60">
          <cell r="A60">
            <v>38930</v>
          </cell>
          <cell r="C60">
            <v>2636</v>
          </cell>
          <cell r="AE60">
            <v>574</v>
          </cell>
        </row>
        <row r="61">
          <cell r="A61">
            <v>38961</v>
          </cell>
          <cell r="C61">
            <v>2567</v>
          </cell>
          <cell r="AE61">
            <v>604.79999999999995</v>
          </cell>
        </row>
        <row r="62">
          <cell r="A62">
            <v>38991</v>
          </cell>
          <cell r="C62">
            <v>2752</v>
          </cell>
          <cell r="AE62">
            <v>629.4</v>
          </cell>
        </row>
        <row r="63">
          <cell r="A63">
            <v>39022</v>
          </cell>
          <cell r="C63">
            <v>2953</v>
          </cell>
          <cell r="AE63">
            <v>622.1</v>
          </cell>
        </row>
        <row r="64">
          <cell r="A64">
            <v>39052</v>
          </cell>
          <cell r="C64">
            <v>2537</v>
          </cell>
          <cell r="AE64">
            <v>622.79999999999995</v>
          </cell>
        </row>
        <row r="65">
          <cell r="A65">
            <v>39083</v>
          </cell>
          <cell r="C65">
            <v>2126</v>
          </cell>
          <cell r="AE65">
            <v>578.79999999999995</v>
          </cell>
        </row>
        <row r="66">
          <cell r="A66">
            <v>39114</v>
          </cell>
          <cell r="C66">
            <v>2250</v>
          </cell>
          <cell r="AE66">
            <v>627.6</v>
          </cell>
        </row>
        <row r="67">
          <cell r="A67">
            <v>39142</v>
          </cell>
          <cell r="C67">
            <v>2814</v>
          </cell>
          <cell r="AE67">
            <v>629.5</v>
          </cell>
        </row>
        <row r="68">
          <cell r="A68">
            <v>39173</v>
          </cell>
          <cell r="C68">
            <v>2642</v>
          </cell>
          <cell r="AE68">
            <v>654.6</v>
          </cell>
        </row>
        <row r="69">
          <cell r="A69">
            <v>39203</v>
          </cell>
          <cell r="C69">
            <v>3094</v>
          </cell>
          <cell r="AE69">
            <v>657.3</v>
          </cell>
        </row>
        <row r="70">
          <cell r="A70">
            <v>39234</v>
          </cell>
          <cell r="C70">
            <v>2733</v>
          </cell>
          <cell r="AE70">
            <v>687.6</v>
          </cell>
        </row>
        <row r="71">
          <cell r="A71">
            <v>39264</v>
          </cell>
          <cell r="C71">
            <v>2767</v>
          </cell>
          <cell r="AE71">
            <v>668.3</v>
          </cell>
        </row>
        <row r="72">
          <cell r="A72">
            <v>39295</v>
          </cell>
          <cell r="C72">
            <v>2834</v>
          </cell>
          <cell r="AE72">
            <v>716</v>
          </cell>
        </row>
        <row r="73">
          <cell r="A73">
            <v>39326</v>
          </cell>
          <cell r="C73">
            <v>2408</v>
          </cell>
          <cell r="AE73">
            <v>703.6</v>
          </cell>
        </row>
        <row r="74">
          <cell r="A74">
            <v>39356</v>
          </cell>
          <cell r="C74">
            <v>3056</v>
          </cell>
          <cell r="AE74">
            <v>714.6</v>
          </cell>
        </row>
        <row r="75">
          <cell r="A75">
            <v>39387</v>
          </cell>
          <cell r="C75">
            <v>3180</v>
          </cell>
          <cell r="AE75">
            <v>707.4</v>
          </cell>
        </row>
        <row r="76">
          <cell r="A76">
            <v>39417</v>
          </cell>
          <cell r="C76">
            <v>2708</v>
          </cell>
          <cell r="AE76">
            <v>714.5</v>
          </cell>
        </row>
        <row r="77">
          <cell r="A77">
            <v>39448</v>
          </cell>
          <cell r="C77">
            <v>2273</v>
          </cell>
          <cell r="AE77">
            <v>727.9</v>
          </cell>
        </row>
        <row r="78">
          <cell r="A78">
            <v>39479</v>
          </cell>
          <cell r="C78">
            <v>2490</v>
          </cell>
          <cell r="AE78">
            <v>694.1</v>
          </cell>
        </row>
        <row r="79">
          <cell r="A79">
            <v>39508</v>
          </cell>
          <cell r="C79">
            <v>2330</v>
          </cell>
          <cell r="AE79">
            <v>607.1</v>
          </cell>
        </row>
        <row r="80">
          <cell r="A80">
            <v>39539</v>
          </cell>
          <cell r="C80">
            <v>2421</v>
          </cell>
          <cell r="AE80">
            <v>574.1</v>
          </cell>
        </row>
        <row r="81">
          <cell r="A81">
            <v>39569</v>
          </cell>
          <cell r="C81">
            <v>2515</v>
          </cell>
          <cell r="AE81">
            <v>561.5</v>
          </cell>
        </row>
        <row r="82">
          <cell r="A82">
            <v>39600</v>
          </cell>
          <cell r="C82">
            <v>2223</v>
          </cell>
          <cell r="AE82">
            <v>578.1</v>
          </cell>
        </row>
        <row r="83">
          <cell r="A83">
            <v>39630</v>
          </cell>
          <cell r="C83">
            <v>2481</v>
          </cell>
          <cell r="AE83">
            <v>601.1</v>
          </cell>
        </row>
        <row r="84">
          <cell r="A84">
            <v>39661</v>
          </cell>
          <cell r="C84">
            <v>2264</v>
          </cell>
          <cell r="AE84">
            <v>584.6</v>
          </cell>
        </row>
        <row r="85">
          <cell r="A85">
            <v>39692</v>
          </cell>
          <cell r="C85">
            <v>2412</v>
          </cell>
          <cell r="AE85">
            <v>615.5</v>
          </cell>
        </row>
        <row r="86">
          <cell r="A86">
            <v>39722</v>
          </cell>
          <cell r="C86">
            <v>2463</v>
          </cell>
          <cell r="AE86">
            <v>636.6</v>
          </cell>
        </row>
        <row r="87">
          <cell r="A87">
            <v>39753</v>
          </cell>
          <cell r="C87">
            <v>3118</v>
          </cell>
          <cell r="AE87">
            <v>715</v>
          </cell>
        </row>
        <row r="88">
          <cell r="A88">
            <v>39783</v>
          </cell>
          <cell r="C88">
            <v>3830</v>
          </cell>
          <cell r="AE88">
            <v>814.4</v>
          </cell>
        </row>
        <row r="89">
          <cell r="A89">
            <v>39814</v>
          </cell>
          <cell r="C89">
            <v>3167</v>
          </cell>
          <cell r="AE89">
            <v>952.6</v>
          </cell>
        </row>
        <row r="90">
          <cell r="A90">
            <v>39845</v>
          </cell>
          <cell r="C90">
            <v>4018</v>
          </cell>
          <cell r="AE90">
            <v>957.2</v>
          </cell>
        </row>
        <row r="91">
          <cell r="A91">
            <v>39873</v>
          </cell>
          <cell r="C91">
            <v>5296</v>
          </cell>
          <cell r="AE91">
            <v>1145.3</v>
          </cell>
        </row>
        <row r="92">
          <cell r="A92">
            <v>39904</v>
          </cell>
          <cell r="C92">
            <v>4926</v>
          </cell>
          <cell r="AE92">
            <v>1201</v>
          </cell>
        </row>
        <row r="93">
          <cell r="A93">
            <v>39934</v>
          </cell>
          <cell r="C93">
            <v>5213</v>
          </cell>
          <cell r="AE93">
            <v>1156.5</v>
          </cell>
        </row>
        <row r="94">
          <cell r="A94">
            <v>39965</v>
          </cell>
          <cell r="C94">
            <v>5010</v>
          </cell>
          <cell r="AE94">
            <v>1139.8</v>
          </cell>
        </row>
        <row r="95">
          <cell r="A95">
            <v>39995</v>
          </cell>
          <cell r="C95">
            <v>4582</v>
          </cell>
          <cell r="AE95">
            <v>1097.5999999999999</v>
          </cell>
        </row>
        <row r="96">
          <cell r="A96">
            <v>40026</v>
          </cell>
          <cell r="C96">
            <v>3764</v>
          </cell>
          <cell r="AE96">
            <v>1086.3</v>
          </cell>
        </row>
        <row r="97">
          <cell r="A97">
            <v>40057</v>
          </cell>
          <cell r="C97">
            <v>4107</v>
          </cell>
          <cell r="AE97">
            <v>1128.8</v>
          </cell>
        </row>
        <row r="98">
          <cell r="A98">
            <v>40087</v>
          </cell>
          <cell r="C98">
            <v>3849</v>
          </cell>
          <cell r="AE98">
            <v>1207.4000000000001</v>
          </cell>
        </row>
        <row r="99">
          <cell r="A99">
            <v>40118</v>
          </cell>
          <cell r="C99">
            <v>3116</v>
          </cell>
          <cell r="AE99">
            <v>1010.6</v>
          </cell>
        </row>
        <row r="100">
          <cell r="A100">
            <v>40148</v>
          </cell>
          <cell r="C100">
            <v>2790</v>
          </cell>
          <cell r="AE100">
            <v>943.9</v>
          </cell>
        </row>
        <row r="101">
          <cell r="A101">
            <v>40179</v>
          </cell>
          <cell r="C101">
            <v>1777</v>
          </cell>
          <cell r="AE101">
            <v>882.6</v>
          </cell>
        </row>
        <row r="102">
          <cell r="A102">
            <v>40210</v>
          </cell>
          <cell r="C102">
            <v>1810</v>
          </cell>
          <cell r="AE102">
            <v>905.1</v>
          </cell>
        </row>
        <row r="103">
          <cell r="A103">
            <v>40238</v>
          </cell>
          <cell r="C103">
            <v>2017</v>
          </cell>
          <cell r="AE103">
            <v>727.1</v>
          </cell>
        </row>
        <row r="104">
          <cell r="A104">
            <v>40269</v>
          </cell>
          <cell r="C104">
            <v>1924</v>
          </cell>
          <cell r="AE104">
            <v>698.2</v>
          </cell>
        </row>
        <row r="105">
          <cell r="A105">
            <v>40299</v>
          </cell>
          <cell r="C105">
            <v>2127</v>
          </cell>
          <cell r="AE105">
            <v>706.8</v>
          </cell>
        </row>
        <row r="106">
          <cell r="A106">
            <v>40330</v>
          </cell>
          <cell r="C106">
            <v>1963</v>
          </cell>
          <cell r="AE106">
            <v>660</v>
          </cell>
        </row>
        <row r="107">
          <cell r="A107">
            <v>40360</v>
          </cell>
          <cell r="C107">
            <v>1984</v>
          </cell>
          <cell r="AE107">
            <v>681.6</v>
          </cell>
        </row>
        <row r="108">
          <cell r="A108">
            <v>40391</v>
          </cell>
          <cell r="C108">
            <v>1772</v>
          </cell>
          <cell r="AE108">
            <v>654.20000000000005</v>
          </cell>
        </row>
        <row r="109">
          <cell r="A109">
            <v>40422</v>
          </cell>
          <cell r="C109">
            <v>1857</v>
          </cell>
          <cell r="AE109">
            <v>644.79999999999995</v>
          </cell>
        </row>
        <row r="110">
          <cell r="A110">
            <v>40452</v>
          </cell>
          <cell r="C110">
            <v>1717</v>
          </cell>
          <cell r="AE110">
            <v>636.29999999999995</v>
          </cell>
        </row>
        <row r="111">
          <cell r="A111">
            <v>40483</v>
          </cell>
          <cell r="C111">
            <v>2006</v>
          </cell>
          <cell r="AE111">
            <v>631.9</v>
          </cell>
        </row>
        <row r="112">
          <cell r="A112">
            <v>40513</v>
          </cell>
          <cell r="C112">
            <v>2049</v>
          </cell>
          <cell r="AE112">
            <v>678.7</v>
          </cell>
        </row>
        <row r="113">
          <cell r="A113">
            <v>40544</v>
          </cell>
          <cell r="C113">
            <v>1328</v>
          </cell>
          <cell r="AE113">
            <v>582.9</v>
          </cell>
        </row>
        <row r="114">
          <cell r="A114">
            <v>40575</v>
          </cell>
          <cell r="C114">
            <v>1494</v>
          </cell>
          <cell r="AE114">
            <v>588.79999999999995</v>
          </cell>
        </row>
        <row r="115">
          <cell r="A115">
            <v>40603</v>
          </cell>
          <cell r="C115">
            <v>2043</v>
          </cell>
          <cell r="AE115">
            <v>608.29999999999995</v>
          </cell>
        </row>
        <row r="116">
          <cell r="A116">
            <v>40634</v>
          </cell>
          <cell r="C116">
            <v>1758</v>
          </cell>
          <cell r="AE116">
            <v>617.6</v>
          </cell>
        </row>
        <row r="117">
          <cell r="A117">
            <v>40664</v>
          </cell>
          <cell r="C117">
            <v>2066</v>
          </cell>
          <cell r="AE117">
            <v>604.9</v>
          </cell>
        </row>
        <row r="118">
          <cell r="A118">
            <v>40695</v>
          </cell>
          <cell r="C118">
            <v>1840</v>
          </cell>
          <cell r="AE118">
            <v>600.20000000000005</v>
          </cell>
        </row>
        <row r="119">
          <cell r="A119">
            <v>40725</v>
          </cell>
          <cell r="C119">
            <v>1762</v>
          </cell>
          <cell r="AE119">
            <v>597.79999999999995</v>
          </cell>
        </row>
        <row r="120">
          <cell r="A120">
            <v>40756</v>
          </cell>
          <cell r="C120">
            <v>1865</v>
          </cell>
          <cell r="AE120">
            <v>631.70000000000005</v>
          </cell>
        </row>
        <row r="121">
          <cell r="A121">
            <v>40787</v>
          </cell>
          <cell r="C121">
            <v>2157</v>
          </cell>
          <cell r="AE121">
            <v>606.5</v>
          </cell>
        </row>
        <row r="122">
          <cell r="A122">
            <v>40817</v>
          </cell>
          <cell r="C122">
            <v>2494</v>
          </cell>
          <cell r="AE122">
            <v>628.4</v>
          </cell>
        </row>
        <row r="123">
          <cell r="A123">
            <v>40848</v>
          </cell>
          <cell r="C123">
            <v>3357</v>
          </cell>
          <cell r="AE123">
            <v>614.5</v>
          </cell>
        </row>
        <row r="124">
          <cell r="A124">
            <v>40878</v>
          </cell>
          <cell r="C124">
            <v>3648</v>
          </cell>
          <cell r="AE124">
            <v>648.20000000000005</v>
          </cell>
        </row>
        <row r="125">
          <cell r="A125">
            <v>40909</v>
          </cell>
          <cell r="C125">
            <v>2261</v>
          </cell>
          <cell r="AE125">
            <v>649.29999999999995</v>
          </cell>
        </row>
        <row r="126">
          <cell r="A126">
            <v>40940</v>
          </cell>
          <cell r="C126">
            <v>1513</v>
          </cell>
          <cell r="AE126">
            <v>660.1</v>
          </cell>
        </row>
        <row r="127">
          <cell r="A127">
            <v>40969</v>
          </cell>
          <cell r="C127">
            <v>1417</v>
          </cell>
          <cell r="AE127">
            <v>663.2</v>
          </cell>
        </row>
        <row r="128">
          <cell r="A128">
            <v>41000</v>
          </cell>
          <cell r="C128">
            <v>1311</v>
          </cell>
          <cell r="AE128">
            <v>635.79999999999995</v>
          </cell>
        </row>
        <row r="129">
          <cell r="A129">
            <v>41030</v>
          </cell>
          <cell r="C129">
            <v>1713</v>
          </cell>
          <cell r="AE129">
            <v>724.2</v>
          </cell>
        </row>
        <row r="130">
          <cell r="A130">
            <v>41061</v>
          </cell>
          <cell r="C130">
            <v>1562</v>
          </cell>
          <cell r="AE130">
            <v>768</v>
          </cell>
        </row>
        <row r="131">
          <cell r="A131">
            <v>41091</v>
          </cell>
          <cell r="C131">
            <v>1606</v>
          </cell>
          <cell r="AE131">
            <v>816</v>
          </cell>
        </row>
        <row r="132">
          <cell r="A132">
            <v>41122</v>
          </cell>
          <cell r="C132">
            <v>1749</v>
          </cell>
          <cell r="AE132">
            <v>728.5</v>
          </cell>
        </row>
        <row r="133">
          <cell r="A133">
            <v>41153</v>
          </cell>
          <cell r="C133">
            <v>1905</v>
          </cell>
          <cell r="AE133">
            <v>699.7</v>
          </cell>
        </row>
        <row r="134">
          <cell r="A134">
            <v>41183</v>
          </cell>
          <cell r="C134">
            <v>1801</v>
          </cell>
          <cell r="AE134">
            <v>697.7</v>
          </cell>
        </row>
        <row r="135">
          <cell r="A135">
            <v>41214</v>
          </cell>
          <cell r="C135">
            <v>1508</v>
          </cell>
          <cell r="AE135">
            <v>673.9</v>
          </cell>
        </row>
        <row r="136">
          <cell r="A136">
            <v>41244</v>
          </cell>
          <cell r="C136">
            <v>1108</v>
          </cell>
          <cell r="AE136">
            <v>666.3</v>
          </cell>
        </row>
        <row r="137">
          <cell r="A137">
            <v>41275</v>
          </cell>
          <cell r="C137">
            <v>898</v>
          </cell>
          <cell r="AE137">
            <v>702.5</v>
          </cell>
        </row>
        <row r="138">
          <cell r="A138">
            <v>41306</v>
          </cell>
          <cell r="C138">
            <v>1042</v>
          </cell>
          <cell r="AE138">
            <v>700.2</v>
          </cell>
        </row>
        <row r="139">
          <cell r="A139">
            <v>41334</v>
          </cell>
          <cell r="C139">
            <v>1169</v>
          </cell>
          <cell r="AE139">
            <v>714.7</v>
          </cell>
        </row>
        <row r="140">
          <cell r="A140">
            <v>41365</v>
          </cell>
          <cell r="C140">
            <v>1197</v>
          </cell>
          <cell r="AE140">
            <v>694.5</v>
          </cell>
        </row>
        <row r="141">
          <cell r="A141">
            <v>41395</v>
          </cell>
          <cell r="C141">
            <v>1297</v>
          </cell>
          <cell r="AE141">
            <v>728.5</v>
          </cell>
        </row>
        <row r="142">
          <cell r="A142">
            <v>41426</v>
          </cell>
          <cell r="C142">
            <v>1182</v>
          </cell>
          <cell r="AE142">
            <v>750</v>
          </cell>
        </row>
        <row r="143">
          <cell r="A143">
            <v>41456</v>
          </cell>
          <cell r="C143">
            <v>1454</v>
          </cell>
          <cell r="AE143">
            <v>771.5</v>
          </cell>
        </row>
        <row r="144">
          <cell r="A144">
            <v>41487</v>
          </cell>
          <cell r="C144">
            <v>1341</v>
          </cell>
          <cell r="AE144">
            <v>716.9</v>
          </cell>
        </row>
        <row r="145">
          <cell r="A145">
            <v>41518</v>
          </cell>
          <cell r="C145">
            <v>1277</v>
          </cell>
          <cell r="AE145">
            <v>732.4</v>
          </cell>
        </row>
        <row r="146">
          <cell r="A146">
            <v>41548</v>
          </cell>
          <cell r="C146">
            <v>1475</v>
          </cell>
          <cell r="AE146">
            <v>698.4</v>
          </cell>
        </row>
        <row r="147">
          <cell r="A147">
            <v>41579</v>
          </cell>
          <cell r="C147">
            <v>1555</v>
          </cell>
          <cell r="AE147">
            <v>719.5</v>
          </cell>
        </row>
        <row r="148">
          <cell r="A148">
            <v>41609</v>
          </cell>
          <cell r="C148">
            <v>1377</v>
          </cell>
          <cell r="AE148">
            <v>699.8</v>
          </cell>
        </row>
        <row r="149">
          <cell r="A149">
            <v>41640</v>
          </cell>
          <cell r="C149">
            <v>1046</v>
          </cell>
          <cell r="AE149">
            <v>702.5</v>
          </cell>
        </row>
        <row r="150">
          <cell r="A150">
            <v>41671</v>
          </cell>
          <cell r="C150">
            <v>1177</v>
          </cell>
          <cell r="AE150">
            <v>681.9</v>
          </cell>
        </row>
        <row r="151">
          <cell r="A151">
            <v>41699</v>
          </cell>
          <cell r="C151">
            <v>1375</v>
          </cell>
          <cell r="AE151">
            <v>680.9</v>
          </cell>
        </row>
        <row r="152">
          <cell r="A152">
            <v>41730</v>
          </cell>
          <cell r="C152">
            <v>1252</v>
          </cell>
          <cell r="AE152">
            <v>674.5</v>
          </cell>
        </row>
        <row r="153">
          <cell r="A153">
            <v>41760</v>
          </cell>
          <cell r="C153">
            <v>1374</v>
          </cell>
          <cell r="AE153">
            <v>671.8</v>
          </cell>
        </row>
        <row r="154">
          <cell r="A154">
            <v>41791</v>
          </cell>
          <cell r="C154">
            <v>1278</v>
          </cell>
          <cell r="AE154">
            <v>657.6</v>
          </cell>
        </row>
        <row r="155">
          <cell r="A155">
            <v>41821</v>
          </cell>
          <cell r="C155">
            <v>1289</v>
          </cell>
          <cell r="AE155">
            <v>670.2</v>
          </cell>
        </row>
        <row r="156">
          <cell r="A156">
            <v>41852</v>
          </cell>
          <cell r="C156">
            <v>1301</v>
          </cell>
          <cell r="AE156">
            <v>667.6</v>
          </cell>
        </row>
        <row r="157">
          <cell r="A157">
            <v>41883</v>
          </cell>
          <cell r="C157">
            <v>1450</v>
          </cell>
          <cell r="AE157">
            <v>681.4</v>
          </cell>
        </row>
        <row r="158">
          <cell r="A158">
            <v>41913</v>
          </cell>
          <cell r="C158">
            <v>1512</v>
          </cell>
          <cell r="AE158">
            <v>708.2</v>
          </cell>
        </row>
        <row r="159">
          <cell r="A159">
            <v>41944</v>
          </cell>
          <cell r="C159">
            <v>1467</v>
          </cell>
          <cell r="AE159">
            <v>696.6</v>
          </cell>
        </row>
        <row r="160">
          <cell r="A160">
            <v>41974</v>
          </cell>
          <cell r="C160">
            <v>1433</v>
          </cell>
          <cell r="AE160">
            <v>690.2</v>
          </cell>
        </row>
        <row r="161">
          <cell r="A161">
            <v>42005</v>
          </cell>
          <cell r="C161">
            <v>998</v>
          </cell>
          <cell r="AE161">
            <v>685.7</v>
          </cell>
        </row>
        <row r="162">
          <cell r="A162">
            <v>42036</v>
          </cell>
          <cell r="C162">
            <v>1185</v>
          </cell>
          <cell r="AE162">
            <v>710.8</v>
          </cell>
        </row>
        <row r="163">
          <cell r="A163">
            <v>42064</v>
          </cell>
          <cell r="C163">
            <v>1450</v>
          </cell>
          <cell r="AE163">
            <v>715.3</v>
          </cell>
        </row>
        <row r="164">
          <cell r="A164">
            <v>42095</v>
          </cell>
          <cell r="C164">
            <v>1199</v>
          </cell>
          <cell r="AE164">
            <v>722.4</v>
          </cell>
        </row>
        <row r="165">
          <cell r="A165">
            <v>42125</v>
          </cell>
          <cell r="C165">
            <v>1252</v>
          </cell>
          <cell r="AE165">
            <v>682.6</v>
          </cell>
        </row>
        <row r="166">
          <cell r="A166">
            <v>42156</v>
          </cell>
          <cell r="C166">
            <v>1295</v>
          </cell>
          <cell r="AE166">
            <v>691.7</v>
          </cell>
        </row>
        <row r="167">
          <cell r="A167">
            <v>42186</v>
          </cell>
          <cell r="C167">
            <v>1337</v>
          </cell>
          <cell r="AE167">
            <v>676</v>
          </cell>
        </row>
        <row r="168">
          <cell r="A168">
            <v>42217</v>
          </cell>
          <cell r="C168">
            <v>1176</v>
          </cell>
          <cell r="AE168">
            <v>724.3</v>
          </cell>
        </row>
        <row r="169">
          <cell r="A169">
            <v>42248</v>
          </cell>
          <cell r="C169">
            <v>1299</v>
          </cell>
          <cell r="AE169">
            <v>730.1</v>
          </cell>
        </row>
        <row r="170">
          <cell r="A170">
            <v>42278</v>
          </cell>
          <cell r="C170">
            <v>1241</v>
          </cell>
          <cell r="AE170">
            <v>699.7</v>
          </cell>
        </row>
        <row r="171">
          <cell r="A171">
            <v>42309</v>
          </cell>
          <cell r="C171">
            <v>1193</v>
          </cell>
          <cell r="AE171">
            <v>715.6</v>
          </cell>
        </row>
        <row r="172">
          <cell r="A172">
            <v>42339</v>
          </cell>
          <cell r="C172">
            <v>1324</v>
          </cell>
          <cell r="AE172">
            <v>790.1</v>
          </cell>
        </row>
        <row r="173">
          <cell r="A173">
            <v>42370</v>
          </cell>
          <cell r="C173">
            <v>912</v>
          </cell>
          <cell r="AE173">
            <v>715</v>
          </cell>
        </row>
        <row r="174">
          <cell r="A174">
            <v>42401</v>
          </cell>
          <cell r="C174">
            <v>1105</v>
          </cell>
          <cell r="AE174">
            <v>754.4</v>
          </cell>
        </row>
        <row r="175">
          <cell r="A175">
            <v>42430</v>
          </cell>
          <cell r="C175">
            <v>1148</v>
          </cell>
          <cell r="AE175">
            <v>742.9</v>
          </cell>
        </row>
        <row r="176">
          <cell r="A176">
            <v>42461</v>
          </cell>
          <cell r="C176">
            <v>1195</v>
          </cell>
          <cell r="AE176">
            <v>781.2</v>
          </cell>
        </row>
        <row r="177">
          <cell r="A177">
            <v>42491</v>
          </cell>
          <cell r="C177">
            <v>1239</v>
          </cell>
          <cell r="AE177">
            <v>783.8</v>
          </cell>
        </row>
        <row r="178">
          <cell r="A178">
            <v>42522</v>
          </cell>
          <cell r="C178">
            <v>1278</v>
          </cell>
          <cell r="AE178">
            <v>763.5</v>
          </cell>
        </row>
        <row r="179">
          <cell r="A179">
            <v>42552</v>
          </cell>
          <cell r="C179">
            <v>1114</v>
          </cell>
          <cell r="AE179">
            <v>740</v>
          </cell>
        </row>
        <row r="180">
          <cell r="A180">
            <v>42583</v>
          </cell>
          <cell r="C180">
            <v>1122</v>
          </cell>
          <cell r="AE180">
            <v>667.4</v>
          </cell>
        </row>
        <row r="181">
          <cell r="A181">
            <v>42614</v>
          </cell>
          <cell r="C181">
            <v>1070</v>
          </cell>
          <cell r="AE181">
            <v>729.6</v>
          </cell>
        </row>
        <row r="182">
          <cell r="A182">
            <v>42644</v>
          </cell>
          <cell r="C182">
            <v>1107</v>
          </cell>
          <cell r="AE182">
            <v>747.3</v>
          </cell>
        </row>
        <row r="183">
          <cell r="A183">
            <v>42675</v>
          </cell>
          <cell r="C183">
            <v>1242</v>
          </cell>
          <cell r="AE183">
            <v>740.1</v>
          </cell>
        </row>
        <row r="184">
          <cell r="A184">
            <v>42705</v>
          </cell>
          <cell r="C184">
            <v>1233</v>
          </cell>
          <cell r="AE184">
            <v>734.1</v>
          </cell>
        </row>
        <row r="185">
          <cell r="A185">
            <v>42736</v>
          </cell>
          <cell r="C185">
            <v>856</v>
          </cell>
          <cell r="AE185">
            <v>743.1</v>
          </cell>
        </row>
        <row r="186">
          <cell r="A186">
            <v>42767</v>
          </cell>
          <cell r="C186">
            <v>920</v>
          </cell>
          <cell r="AE186">
            <v>729.9</v>
          </cell>
        </row>
        <row r="187">
          <cell r="A187">
            <v>42795</v>
          </cell>
          <cell r="C187">
            <v>1220</v>
          </cell>
          <cell r="AE187">
            <v>751.8</v>
          </cell>
        </row>
        <row r="188">
          <cell r="A188">
            <v>42826</v>
          </cell>
          <cell r="C188">
            <v>975</v>
          </cell>
          <cell r="AE188">
            <v>745</v>
          </cell>
        </row>
        <row r="189">
          <cell r="A189">
            <v>42856</v>
          </cell>
          <cell r="C189">
            <v>1335</v>
          </cell>
          <cell r="AE189">
            <v>742</v>
          </cell>
        </row>
        <row r="190">
          <cell r="A190">
            <v>42887</v>
          </cell>
          <cell r="C190">
            <v>1272</v>
          </cell>
          <cell r="AE190">
            <v>737.1</v>
          </cell>
        </row>
        <row r="191">
          <cell r="A191">
            <v>42917</v>
          </cell>
          <cell r="C191">
            <v>1634</v>
          </cell>
          <cell r="AE191">
            <v>918</v>
          </cell>
        </row>
        <row r="192">
          <cell r="A192">
            <v>42948</v>
          </cell>
          <cell r="C192">
            <v>2038</v>
          </cell>
          <cell r="AE192">
            <v>1034</v>
          </cell>
        </row>
        <row r="193">
          <cell r="A193">
            <v>42979</v>
          </cell>
          <cell r="C193">
            <v>2013</v>
          </cell>
          <cell r="AE193">
            <v>1049</v>
          </cell>
        </row>
        <row r="194">
          <cell r="A194">
            <v>43009</v>
          </cell>
          <cell r="C194">
            <v>2013</v>
          </cell>
          <cell r="AE194">
            <v>1061.5999999999999</v>
          </cell>
        </row>
        <row r="195">
          <cell r="A195">
            <v>43040</v>
          </cell>
          <cell r="C195">
            <v>2267</v>
          </cell>
          <cell r="AE195">
            <v>1102.2</v>
          </cell>
        </row>
        <row r="196">
          <cell r="A196">
            <v>43070</v>
          </cell>
          <cell r="C196">
            <v>2027</v>
          </cell>
          <cell r="AE196">
            <v>1089.8</v>
          </cell>
        </row>
        <row r="197">
          <cell r="A197">
            <v>43101</v>
          </cell>
          <cell r="C197">
            <v>1571</v>
          </cell>
          <cell r="AE197">
            <v>1096.4000000000001</v>
          </cell>
        </row>
        <row r="198">
          <cell r="A198">
            <v>43132</v>
          </cell>
          <cell r="C198">
            <v>1889</v>
          </cell>
          <cell r="AE198">
            <v>1091.0999999999999</v>
          </cell>
        </row>
        <row r="199">
          <cell r="A199">
            <v>43160</v>
          </cell>
          <cell r="C199">
            <v>2003</v>
          </cell>
          <cell r="AE199">
            <v>1112.5999999999999</v>
          </cell>
        </row>
        <row r="200">
          <cell r="A200">
            <v>43191</v>
          </cell>
          <cell r="C200">
            <v>1831</v>
          </cell>
          <cell r="AE200">
            <v>1093.9000000000001</v>
          </cell>
        </row>
        <row r="201">
          <cell r="A201">
            <v>43221</v>
          </cell>
          <cell r="C201">
            <v>2273</v>
          </cell>
          <cell r="AE201">
            <v>1113.9000000000001</v>
          </cell>
        </row>
        <row r="202">
          <cell r="A202">
            <v>43252</v>
          </cell>
          <cell r="C202">
            <v>1995</v>
          </cell>
          <cell r="AE202">
            <v>1131.7</v>
          </cell>
        </row>
        <row r="203">
          <cell r="A203">
            <v>43282</v>
          </cell>
          <cell r="C203">
            <v>2029</v>
          </cell>
          <cell r="AE203">
            <v>1109.0999999999999</v>
          </cell>
        </row>
        <row r="204">
          <cell r="A204">
            <v>43313</v>
          </cell>
          <cell r="C204">
            <v>2089</v>
          </cell>
          <cell r="AE204">
            <v>1090.9000000000001</v>
          </cell>
        </row>
        <row r="205">
          <cell r="A205">
            <v>43344</v>
          </cell>
          <cell r="C205">
            <v>1892</v>
          </cell>
          <cell r="AE205">
            <v>1041.9000000000001</v>
          </cell>
        </row>
        <row r="206">
          <cell r="A206">
            <v>43374</v>
          </cell>
          <cell r="C206">
            <v>2183</v>
          </cell>
          <cell r="AE206">
            <v>1054.3</v>
          </cell>
        </row>
        <row r="207">
          <cell r="A207">
            <v>43405</v>
          </cell>
          <cell r="C207">
            <v>2314</v>
          </cell>
          <cell r="AE207">
            <v>1013.6</v>
          </cell>
        </row>
        <row r="208">
          <cell r="A208">
            <v>43435</v>
          </cell>
          <cell r="C208">
            <v>1923</v>
          </cell>
          <cell r="AE208">
            <v>936.2</v>
          </cell>
        </row>
        <row r="209">
          <cell r="A209">
            <v>43466</v>
          </cell>
          <cell r="C209">
            <v>1381</v>
          </cell>
          <cell r="AE209">
            <v>925.7</v>
          </cell>
        </row>
        <row r="210">
          <cell r="A210">
            <v>43497</v>
          </cell>
          <cell r="C210">
            <v>1659</v>
          </cell>
          <cell r="AE210">
            <v>1007.6</v>
          </cell>
        </row>
        <row r="211">
          <cell r="A211">
            <v>43525</v>
          </cell>
          <cell r="C211">
            <v>1827</v>
          </cell>
          <cell r="AE211">
            <v>1018.9</v>
          </cell>
        </row>
        <row r="212">
          <cell r="A212">
            <v>43556</v>
          </cell>
          <cell r="C212">
            <v>1744</v>
          </cell>
          <cell r="AE212">
            <v>1017</v>
          </cell>
        </row>
        <row r="213">
          <cell r="A213">
            <v>43586</v>
          </cell>
          <cell r="C213">
            <v>2133</v>
          </cell>
          <cell r="AE213">
            <v>1069</v>
          </cell>
        </row>
        <row r="214">
          <cell r="A214">
            <v>43617</v>
          </cell>
          <cell r="C214">
            <v>1870</v>
          </cell>
          <cell r="AE214">
            <v>1086</v>
          </cell>
        </row>
        <row r="215">
          <cell r="A215">
            <v>43647</v>
          </cell>
          <cell r="C215">
            <v>2280</v>
          </cell>
          <cell r="AE215">
            <v>1162.9000000000001</v>
          </cell>
        </row>
        <row r="216">
          <cell r="A216">
            <v>43678</v>
          </cell>
          <cell r="C216">
            <v>2280</v>
          </cell>
          <cell r="AE216">
            <v>1206.9000000000001</v>
          </cell>
        </row>
        <row r="217">
          <cell r="A217">
            <v>43709</v>
          </cell>
          <cell r="C217">
            <v>2210</v>
          </cell>
          <cell r="AE217">
            <v>1242.4000000000001</v>
          </cell>
        </row>
        <row r="218">
          <cell r="A218">
            <v>43739</v>
          </cell>
          <cell r="C218">
            <v>2386</v>
          </cell>
          <cell r="AE218">
            <v>1283.3</v>
          </cell>
        </row>
        <row r="219">
          <cell r="A219">
            <v>43770</v>
          </cell>
          <cell r="C219">
            <v>2607</v>
          </cell>
          <cell r="AE219">
            <v>1352.1</v>
          </cell>
        </row>
        <row r="220">
          <cell r="A220">
            <v>43800</v>
          </cell>
          <cell r="C220">
            <v>2490</v>
          </cell>
          <cell r="AE220">
            <v>1427.9</v>
          </cell>
        </row>
        <row r="221">
          <cell r="A221">
            <v>43831</v>
          </cell>
          <cell r="C221">
            <v>1970</v>
          </cell>
          <cell r="AE221">
            <v>1445.5</v>
          </cell>
        </row>
        <row r="222">
          <cell r="A222">
            <v>43862</v>
          </cell>
          <cell r="C222">
            <v>2030</v>
          </cell>
          <cell r="AE222">
            <v>1325.2</v>
          </cell>
        </row>
        <row r="223">
          <cell r="A223">
            <v>43891</v>
          </cell>
          <cell r="C223">
            <v>2616</v>
          </cell>
          <cell r="AE223">
            <v>1334.4</v>
          </cell>
        </row>
        <row r="224">
          <cell r="A224">
            <v>43922</v>
          </cell>
          <cell r="C224">
            <v>2332</v>
          </cell>
          <cell r="AE224">
            <v>1511</v>
          </cell>
        </row>
        <row r="225">
          <cell r="A225">
            <v>43952</v>
          </cell>
          <cell r="C225">
            <v>2067</v>
          </cell>
          <cell r="AE225">
            <v>1289.7</v>
          </cell>
        </row>
        <row r="226">
          <cell r="A226">
            <v>43983</v>
          </cell>
          <cell r="C226">
            <v>2439</v>
          </cell>
          <cell r="AE226">
            <v>1191.7</v>
          </cell>
        </row>
        <row r="227">
          <cell r="A227">
            <v>44013</v>
          </cell>
          <cell r="C227">
            <v>2812</v>
          </cell>
          <cell r="AE227">
            <v>1430.5</v>
          </cell>
        </row>
        <row r="228">
          <cell r="A228">
            <v>44044</v>
          </cell>
          <cell r="C228">
            <v>2861</v>
          </cell>
          <cell r="AE228">
            <v>1673.9</v>
          </cell>
        </row>
        <row r="229">
          <cell r="A229">
            <v>44075</v>
          </cell>
          <cell r="C229">
            <v>3354</v>
          </cell>
          <cell r="AE229">
            <v>1534.3</v>
          </cell>
        </row>
        <row r="230">
          <cell r="A230">
            <v>44105</v>
          </cell>
          <cell r="C230">
            <v>3442</v>
          </cell>
          <cell r="AE230">
            <v>1330.2</v>
          </cell>
        </row>
        <row r="231">
          <cell r="A231">
            <v>44136</v>
          </cell>
          <cell r="C231">
            <v>3510</v>
          </cell>
          <cell r="AE231">
            <v>1631.3</v>
          </cell>
        </row>
        <row r="232">
          <cell r="A232">
            <v>44166</v>
          </cell>
          <cell r="C232">
            <v>3859</v>
          </cell>
          <cell r="AE232">
            <v>1954</v>
          </cell>
        </row>
        <row r="233">
          <cell r="A233">
            <v>44197</v>
          </cell>
          <cell r="C233">
            <v>2717</v>
          </cell>
          <cell r="AE233">
            <v>2293.6999999999998</v>
          </cell>
        </row>
        <row r="234">
          <cell r="A234">
            <v>44228</v>
          </cell>
          <cell r="C234">
            <v>2747</v>
          </cell>
          <cell r="AE234">
            <v>2172.6999999999998</v>
          </cell>
        </row>
        <row r="235">
          <cell r="A235">
            <v>44256</v>
          </cell>
          <cell r="C235">
            <v>3733</v>
          </cell>
          <cell r="AE235">
            <v>2039.5</v>
          </cell>
        </row>
        <row r="236">
          <cell r="A236">
            <v>44287</v>
          </cell>
          <cell r="C236">
            <v>3341</v>
          </cell>
          <cell r="AE236">
            <v>2158.5</v>
          </cell>
        </row>
        <row r="237">
          <cell r="A237">
            <v>44317</v>
          </cell>
          <cell r="C237">
            <v>3454</v>
          </cell>
          <cell r="AE237">
            <v>2098.6</v>
          </cell>
        </row>
        <row r="238">
          <cell r="A238">
            <v>44348</v>
          </cell>
          <cell r="C238">
            <v>3433</v>
          </cell>
          <cell r="AE238">
            <v>2030.9</v>
          </cell>
        </row>
        <row r="239">
          <cell r="A239">
            <v>44378</v>
          </cell>
          <cell r="C239">
            <v>3333</v>
          </cell>
          <cell r="AE239">
            <v>1955</v>
          </cell>
        </row>
        <row r="240">
          <cell r="A240">
            <v>44409</v>
          </cell>
          <cell r="C240">
            <v>2934</v>
          </cell>
          <cell r="AE240">
            <v>1852.9</v>
          </cell>
        </row>
        <row r="241">
          <cell r="A241">
            <v>44440</v>
          </cell>
          <cell r="C241">
            <v>2978</v>
          </cell>
          <cell r="AE241">
            <v>1613.8</v>
          </cell>
        </row>
        <row r="242">
          <cell r="A242">
            <v>44470</v>
          </cell>
          <cell r="C242">
            <v>2816</v>
          </cell>
          <cell r="AE242">
            <v>1630.6</v>
          </cell>
        </row>
        <row r="243">
          <cell r="A243">
            <v>44501</v>
          </cell>
          <cell r="C243">
            <v>3163</v>
          </cell>
          <cell r="AE243">
            <v>1728.9</v>
          </cell>
        </row>
        <row r="244">
          <cell r="A244">
            <v>44531</v>
          </cell>
          <cell r="C244">
            <v>3038</v>
          </cell>
          <cell r="AE244">
            <v>1813.1</v>
          </cell>
        </row>
        <row r="245">
          <cell r="A245">
            <v>44562</v>
          </cell>
          <cell r="C245">
            <v>2111</v>
          </cell>
          <cell r="AE245">
            <v>1906.7</v>
          </cell>
        </row>
        <row r="246">
          <cell r="A246">
            <v>44593</v>
          </cell>
          <cell r="C246">
            <v>1934</v>
          </cell>
          <cell r="AE246">
            <v>1749.1</v>
          </cell>
        </row>
        <row r="247">
          <cell r="A247">
            <v>44621</v>
          </cell>
          <cell r="C247">
            <v>2653</v>
          </cell>
          <cell r="AE247">
            <v>1743.3</v>
          </cell>
        </row>
        <row r="248">
          <cell r="A248">
            <v>44652</v>
          </cell>
          <cell r="C248">
            <v>2164</v>
          </cell>
          <cell r="AE248">
            <v>1639.7</v>
          </cell>
        </row>
        <row r="249">
          <cell r="A249">
            <v>44682</v>
          </cell>
          <cell r="C249">
            <v>2542</v>
          </cell>
          <cell r="AE249">
            <v>1720.5</v>
          </cell>
        </row>
        <row r="250">
          <cell r="A250">
            <v>44713</v>
          </cell>
          <cell r="C250">
            <v>2256</v>
          </cell>
          <cell r="AE250">
            <v>1592</v>
          </cell>
        </row>
        <row r="251">
          <cell r="A251">
            <v>44743</v>
          </cell>
          <cell r="C251">
            <v>2061</v>
          </cell>
          <cell r="AE251">
            <v>1504.3</v>
          </cell>
        </row>
        <row r="252">
          <cell r="A252">
            <v>44774</v>
          </cell>
          <cell r="C252">
            <v>2200</v>
          </cell>
          <cell r="AE252">
            <v>1558.4</v>
          </cell>
        </row>
        <row r="253">
          <cell r="A253">
            <v>44805</v>
          </cell>
          <cell r="C253">
            <v>2050</v>
          </cell>
          <cell r="AE253">
            <v>1466.1</v>
          </cell>
        </row>
        <row r="254">
          <cell r="A254">
            <v>44835</v>
          </cell>
          <cell r="C254">
            <v>2121</v>
          </cell>
          <cell r="AE254">
            <v>1482.9</v>
          </cell>
        </row>
        <row r="255">
          <cell r="A255">
            <v>44866</v>
          </cell>
          <cell r="C255">
            <v>2223</v>
          </cell>
          <cell r="AE255">
            <v>1376.3</v>
          </cell>
        </row>
        <row r="256">
          <cell r="A256">
            <v>44896</v>
          </cell>
          <cell r="C256">
            <v>2163</v>
          </cell>
          <cell r="AE256">
            <v>1267</v>
          </cell>
        </row>
        <row r="257">
          <cell r="A257">
            <v>44927</v>
          </cell>
          <cell r="C257">
            <v>1409</v>
          </cell>
          <cell r="AE257">
            <v>1184.8</v>
          </cell>
        </row>
        <row r="258">
          <cell r="A258">
            <v>44958</v>
          </cell>
          <cell r="C258">
            <v>1559</v>
          </cell>
          <cell r="AE258">
            <v>1242.4000000000001</v>
          </cell>
        </row>
        <row r="259">
          <cell r="A259">
            <v>44986</v>
          </cell>
          <cell r="C259">
            <v>2349</v>
          </cell>
          <cell r="AE259">
            <v>1307.0999999999999</v>
          </cell>
        </row>
        <row r="260">
          <cell r="A260">
            <v>45017</v>
          </cell>
          <cell r="C260">
            <v>2002</v>
          </cell>
          <cell r="AE260">
            <v>1355.3</v>
          </cell>
        </row>
        <row r="261">
          <cell r="A261">
            <v>45047</v>
          </cell>
          <cell r="C261">
            <v>2723</v>
          </cell>
          <cell r="AE261">
            <v>1388.5</v>
          </cell>
        </row>
        <row r="262">
          <cell r="A262">
            <v>45078</v>
          </cell>
          <cell r="C262">
            <v>2396</v>
          </cell>
          <cell r="AE262">
            <v>1411.3</v>
          </cell>
        </row>
        <row r="263">
          <cell r="A263">
            <v>45108</v>
          </cell>
          <cell r="C263">
            <v>2127</v>
          </cell>
          <cell r="AE263">
            <v>1411.2</v>
          </cell>
        </row>
        <row r="264">
          <cell r="A264">
            <v>45139</v>
          </cell>
          <cell r="C264">
            <v>2423</v>
          </cell>
          <cell r="AE264">
            <v>1433.6</v>
          </cell>
        </row>
        <row r="265">
          <cell r="A265">
            <v>45170</v>
          </cell>
          <cell r="C265">
            <v>2114</v>
          </cell>
          <cell r="AE265">
            <v>1581</v>
          </cell>
        </row>
        <row r="266">
          <cell r="A266">
            <v>45200</v>
          </cell>
          <cell r="C266">
            <v>2596</v>
          </cell>
          <cell r="AE266">
            <v>1615.3</v>
          </cell>
        </row>
        <row r="267">
          <cell r="A267">
            <v>45231</v>
          </cell>
          <cell r="C267">
            <v>2730</v>
          </cell>
          <cell r="AE267">
            <v>1635.6</v>
          </cell>
        </row>
        <row r="268">
          <cell r="A268">
            <v>45261</v>
          </cell>
          <cell r="C268">
            <v>2380</v>
          </cell>
          <cell r="AE268">
            <v>1560</v>
          </cell>
        </row>
        <row r="269">
          <cell r="A269">
            <v>45292</v>
          </cell>
          <cell r="C269">
            <v>1705</v>
          </cell>
          <cell r="AE269">
            <v>1440.8</v>
          </cell>
        </row>
        <row r="270">
          <cell r="A270">
            <v>45323</v>
          </cell>
          <cell r="C270">
            <v>2024</v>
          </cell>
          <cell r="AE270">
            <v>1534.4</v>
          </cell>
        </row>
        <row r="271">
          <cell r="A271">
            <v>45352</v>
          </cell>
          <cell r="C271">
            <v>2344</v>
          </cell>
          <cell r="AE271">
            <v>1617</v>
          </cell>
        </row>
        <row r="272">
          <cell r="A272">
            <v>45383</v>
          </cell>
          <cell r="C272">
            <v>2526</v>
          </cell>
          <cell r="AE272">
            <v>1616.2</v>
          </cell>
        </row>
        <row r="273">
          <cell r="A273">
            <v>45413</v>
          </cell>
          <cell r="C273">
            <v>2732</v>
          </cell>
          <cell r="AE273">
            <v>1580.7</v>
          </cell>
        </row>
        <row r="274">
          <cell r="A274">
            <v>45444</v>
          </cell>
          <cell r="C274">
            <v>2244</v>
          </cell>
          <cell r="AE274">
            <v>1679.2</v>
          </cell>
        </row>
        <row r="275">
          <cell r="A275">
            <v>45474</v>
          </cell>
          <cell r="C275">
            <v>2570</v>
          </cell>
          <cell r="AE275">
            <v>1701.3</v>
          </cell>
        </row>
      </sheetData>
      <sheetData sheetId="2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ndex"/>
      <sheetName val="Data1"/>
      <sheetName val="Enquiries"/>
    </sheetNames>
    <sheetDataSet>
      <sheetData sheetId="0" refreshError="1"/>
      <sheetData sheetId="1">
        <row r="1">
          <cell r="C1" t="str">
            <v>Households ;  Housing Finance ;  Owner occupier ;  Total housing excluding refinancing ;  New South Wales ;  New loan commitments ;  Number ;</v>
          </cell>
          <cell r="U1" t="str">
            <v>Households ;  Housing Finance ;  Owner occupier ;  Total housing excluding refinancing ;  New South Wales ;  New loan commitments ;  Value ;</v>
          </cell>
        </row>
        <row r="2">
          <cell r="A2" t="str">
            <v>Unit</v>
          </cell>
          <cell r="C2" t="str">
            <v>Number</v>
          </cell>
          <cell r="U2" t="str">
            <v>$ Millions</v>
          </cell>
        </row>
        <row r="3">
          <cell r="A3" t="str">
            <v>Series Type</v>
          </cell>
          <cell r="C3" t="str">
            <v>Original</v>
          </cell>
          <cell r="U3" t="str">
            <v>Seasonally Adjusted</v>
          </cell>
        </row>
        <row r="4">
          <cell r="A4" t="str">
            <v>Data Type</v>
          </cell>
          <cell r="C4" t="str">
            <v>FLOW</v>
          </cell>
          <cell r="U4" t="str">
            <v>FLOW</v>
          </cell>
        </row>
        <row r="5">
          <cell r="A5" t="str">
            <v>Frequency</v>
          </cell>
          <cell r="C5" t="str">
            <v>Month</v>
          </cell>
          <cell r="U5" t="str">
            <v>Month</v>
          </cell>
        </row>
        <row r="6">
          <cell r="A6" t="str">
            <v>Collection Month</v>
          </cell>
          <cell r="C6">
            <v>1</v>
          </cell>
          <cell r="U6">
            <v>1</v>
          </cell>
        </row>
        <row r="7">
          <cell r="A7" t="str">
            <v>Series Start</v>
          </cell>
          <cell r="C7">
            <v>43647</v>
          </cell>
          <cell r="U7">
            <v>37438</v>
          </cell>
        </row>
        <row r="8">
          <cell r="A8" t="str">
            <v>Series End</v>
          </cell>
          <cell r="C8">
            <v>45474</v>
          </cell>
          <cell r="U8">
            <v>45474</v>
          </cell>
        </row>
        <row r="9">
          <cell r="A9" t="str">
            <v>No. Obs</v>
          </cell>
          <cell r="C9">
            <v>61</v>
          </cell>
          <cell r="U9">
            <v>265</v>
          </cell>
        </row>
        <row r="10">
          <cell r="A10" t="str">
            <v>Series ID</v>
          </cell>
          <cell r="C10" t="str">
            <v>A108271760F</v>
          </cell>
          <cell r="U10" t="str">
            <v>A108277926C</v>
          </cell>
        </row>
        <row r="11">
          <cell r="A11">
            <v>37438</v>
          </cell>
          <cell r="U11">
            <v>2267.8000000000002</v>
          </cell>
        </row>
        <row r="12">
          <cell r="A12">
            <v>37469</v>
          </cell>
          <cell r="U12">
            <v>2283.5</v>
          </cell>
        </row>
        <row r="13">
          <cell r="A13">
            <v>37500</v>
          </cell>
          <cell r="U13">
            <v>2264.1</v>
          </cell>
        </row>
        <row r="14">
          <cell r="A14">
            <v>37530</v>
          </cell>
          <cell r="U14">
            <v>2290.8000000000002</v>
          </cell>
        </row>
        <row r="15">
          <cell r="A15">
            <v>37561</v>
          </cell>
          <cell r="U15">
            <v>2217.8000000000002</v>
          </cell>
        </row>
        <row r="16">
          <cell r="A16">
            <v>37591</v>
          </cell>
          <cell r="U16">
            <v>2350.6</v>
          </cell>
        </row>
        <row r="17">
          <cell r="A17">
            <v>37622</v>
          </cell>
          <cell r="U17">
            <v>2584.4</v>
          </cell>
        </row>
        <row r="18">
          <cell r="A18">
            <v>37653</v>
          </cell>
          <cell r="U18">
            <v>2520.8000000000002</v>
          </cell>
        </row>
        <row r="19">
          <cell r="A19">
            <v>37681</v>
          </cell>
          <cell r="U19">
            <v>2462</v>
          </cell>
        </row>
        <row r="20">
          <cell r="A20">
            <v>37712</v>
          </cell>
          <cell r="U20">
            <v>2628.7</v>
          </cell>
        </row>
        <row r="21">
          <cell r="A21">
            <v>37742</v>
          </cell>
          <cell r="U21">
            <v>2635.8</v>
          </cell>
        </row>
        <row r="22">
          <cell r="A22">
            <v>37773</v>
          </cell>
          <cell r="U22">
            <v>2632.1</v>
          </cell>
        </row>
        <row r="23">
          <cell r="A23">
            <v>37803</v>
          </cell>
          <cell r="U23">
            <v>2706.8</v>
          </cell>
        </row>
        <row r="24">
          <cell r="A24">
            <v>37834</v>
          </cell>
          <cell r="U24">
            <v>2787.7</v>
          </cell>
        </row>
        <row r="25">
          <cell r="A25">
            <v>37865</v>
          </cell>
          <cell r="U25">
            <v>2827.7</v>
          </cell>
        </row>
        <row r="26">
          <cell r="A26">
            <v>37895</v>
          </cell>
          <cell r="U26">
            <v>2812.1</v>
          </cell>
        </row>
        <row r="27">
          <cell r="A27">
            <v>37926</v>
          </cell>
          <cell r="U27">
            <v>2702.9</v>
          </cell>
        </row>
        <row r="28">
          <cell r="A28">
            <v>37956</v>
          </cell>
          <cell r="U28">
            <v>2511.4</v>
          </cell>
        </row>
        <row r="29">
          <cell r="A29">
            <v>37987</v>
          </cell>
          <cell r="U29">
            <v>2475.1999999999998</v>
          </cell>
        </row>
        <row r="30">
          <cell r="A30">
            <v>38018</v>
          </cell>
          <cell r="U30">
            <v>2407.9</v>
          </cell>
        </row>
        <row r="31">
          <cell r="A31">
            <v>38047</v>
          </cell>
          <cell r="U31">
            <v>2416.9</v>
          </cell>
        </row>
        <row r="32">
          <cell r="A32">
            <v>38078</v>
          </cell>
          <cell r="U32">
            <v>2346.9</v>
          </cell>
        </row>
        <row r="33">
          <cell r="A33">
            <v>38108</v>
          </cell>
          <cell r="U33">
            <v>2576.6</v>
          </cell>
        </row>
        <row r="34">
          <cell r="A34">
            <v>38139</v>
          </cell>
          <cell r="U34">
            <v>2412.6999999999998</v>
          </cell>
        </row>
        <row r="35">
          <cell r="A35">
            <v>38169</v>
          </cell>
          <cell r="U35">
            <v>2376.1999999999998</v>
          </cell>
        </row>
        <row r="36">
          <cell r="A36">
            <v>38200</v>
          </cell>
          <cell r="U36">
            <v>2362.1</v>
          </cell>
        </row>
        <row r="37">
          <cell r="A37">
            <v>38231</v>
          </cell>
          <cell r="U37">
            <v>2339.1</v>
          </cell>
        </row>
        <row r="38">
          <cell r="A38">
            <v>38261</v>
          </cell>
          <cell r="U38">
            <v>2317.6</v>
          </cell>
        </row>
        <row r="39">
          <cell r="A39">
            <v>38292</v>
          </cell>
          <cell r="U39">
            <v>2397</v>
          </cell>
        </row>
        <row r="40">
          <cell r="A40">
            <v>38322</v>
          </cell>
          <cell r="U40">
            <v>2526.5</v>
          </cell>
        </row>
        <row r="41">
          <cell r="A41">
            <v>38353</v>
          </cell>
          <cell r="U41">
            <v>2525.5</v>
          </cell>
        </row>
        <row r="42">
          <cell r="A42">
            <v>38384</v>
          </cell>
          <cell r="U42">
            <v>2718.7</v>
          </cell>
        </row>
        <row r="43">
          <cell r="A43">
            <v>38412</v>
          </cell>
          <cell r="U43">
            <v>2473.3000000000002</v>
          </cell>
        </row>
        <row r="44">
          <cell r="A44">
            <v>38443</v>
          </cell>
          <cell r="U44">
            <v>2366.6999999999998</v>
          </cell>
        </row>
        <row r="45">
          <cell r="A45">
            <v>38473</v>
          </cell>
          <cell r="U45">
            <v>2364.9</v>
          </cell>
        </row>
        <row r="46">
          <cell r="A46">
            <v>38504</v>
          </cell>
          <cell r="U46">
            <v>2396.1</v>
          </cell>
        </row>
        <row r="47">
          <cell r="A47">
            <v>38534</v>
          </cell>
          <cell r="U47">
            <v>2458.4</v>
          </cell>
        </row>
        <row r="48">
          <cell r="A48">
            <v>38565</v>
          </cell>
          <cell r="U48">
            <v>2482.1</v>
          </cell>
        </row>
        <row r="49">
          <cell r="A49">
            <v>38596</v>
          </cell>
          <cell r="U49">
            <v>2652.1</v>
          </cell>
        </row>
        <row r="50">
          <cell r="A50">
            <v>38626</v>
          </cell>
          <cell r="U50">
            <v>2612.5</v>
          </cell>
        </row>
        <row r="51">
          <cell r="A51">
            <v>38657</v>
          </cell>
          <cell r="U51">
            <v>2585.8000000000002</v>
          </cell>
        </row>
        <row r="52">
          <cell r="A52">
            <v>38687</v>
          </cell>
          <cell r="U52">
            <v>2625.6</v>
          </cell>
        </row>
        <row r="53">
          <cell r="A53">
            <v>38718</v>
          </cell>
          <cell r="U53">
            <v>2587</v>
          </cell>
        </row>
        <row r="54">
          <cell r="A54">
            <v>38749</v>
          </cell>
          <cell r="U54">
            <v>2654</v>
          </cell>
        </row>
        <row r="55">
          <cell r="A55">
            <v>38777</v>
          </cell>
          <cell r="U55">
            <v>2718.6</v>
          </cell>
        </row>
        <row r="56">
          <cell r="A56">
            <v>38808</v>
          </cell>
          <cell r="U56">
            <v>2727</v>
          </cell>
        </row>
        <row r="57">
          <cell r="A57">
            <v>38838</v>
          </cell>
          <cell r="U57">
            <v>2889.2</v>
          </cell>
        </row>
        <row r="58">
          <cell r="A58">
            <v>38869</v>
          </cell>
          <cell r="U58">
            <v>2756.5</v>
          </cell>
        </row>
        <row r="59">
          <cell r="A59">
            <v>38899</v>
          </cell>
          <cell r="U59">
            <v>2735.1</v>
          </cell>
        </row>
        <row r="60">
          <cell r="A60">
            <v>38930</v>
          </cell>
          <cell r="U60">
            <v>2679.9</v>
          </cell>
        </row>
        <row r="61">
          <cell r="A61">
            <v>38961</v>
          </cell>
          <cell r="U61">
            <v>2548.3000000000002</v>
          </cell>
        </row>
        <row r="62">
          <cell r="A62">
            <v>38991</v>
          </cell>
          <cell r="U62">
            <v>2586.6999999999998</v>
          </cell>
        </row>
        <row r="63">
          <cell r="A63">
            <v>39022</v>
          </cell>
          <cell r="U63">
            <v>2619.6999999999998</v>
          </cell>
        </row>
        <row r="64">
          <cell r="A64">
            <v>39052</v>
          </cell>
          <cell r="U64">
            <v>2609.6999999999998</v>
          </cell>
        </row>
        <row r="65">
          <cell r="A65">
            <v>39083</v>
          </cell>
          <cell r="U65">
            <v>2700.4</v>
          </cell>
        </row>
        <row r="66">
          <cell r="A66">
            <v>39114</v>
          </cell>
          <cell r="U66">
            <v>2740.4</v>
          </cell>
        </row>
        <row r="67">
          <cell r="A67">
            <v>39142</v>
          </cell>
          <cell r="U67">
            <v>2852.1</v>
          </cell>
        </row>
        <row r="68">
          <cell r="A68">
            <v>39173</v>
          </cell>
          <cell r="U68">
            <v>2955</v>
          </cell>
        </row>
        <row r="69">
          <cell r="A69">
            <v>39203</v>
          </cell>
          <cell r="U69">
            <v>2955.5</v>
          </cell>
        </row>
        <row r="70">
          <cell r="A70">
            <v>39234</v>
          </cell>
          <cell r="U70">
            <v>3165</v>
          </cell>
        </row>
        <row r="71">
          <cell r="A71">
            <v>39264</v>
          </cell>
          <cell r="U71">
            <v>3018.3</v>
          </cell>
        </row>
        <row r="72">
          <cell r="A72">
            <v>39295</v>
          </cell>
          <cell r="U72">
            <v>3050.9</v>
          </cell>
        </row>
        <row r="73">
          <cell r="A73">
            <v>39326</v>
          </cell>
          <cell r="U73">
            <v>2865.2</v>
          </cell>
        </row>
        <row r="74">
          <cell r="A74">
            <v>39356</v>
          </cell>
          <cell r="U74">
            <v>3099.3</v>
          </cell>
        </row>
        <row r="75">
          <cell r="A75">
            <v>39387</v>
          </cell>
          <cell r="U75">
            <v>3005</v>
          </cell>
        </row>
        <row r="76">
          <cell r="A76">
            <v>39417</v>
          </cell>
          <cell r="U76">
            <v>2947.8</v>
          </cell>
        </row>
        <row r="77">
          <cell r="A77">
            <v>39448</v>
          </cell>
          <cell r="U77">
            <v>3120.4</v>
          </cell>
        </row>
        <row r="78">
          <cell r="A78">
            <v>39479</v>
          </cell>
          <cell r="U78">
            <v>2759</v>
          </cell>
        </row>
        <row r="79">
          <cell r="A79">
            <v>39508</v>
          </cell>
          <cell r="U79">
            <v>2575.1999999999998</v>
          </cell>
        </row>
        <row r="80">
          <cell r="A80">
            <v>39539</v>
          </cell>
          <cell r="U80">
            <v>2468.5</v>
          </cell>
        </row>
        <row r="81">
          <cell r="A81">
            <v>39569</v>
          </cell>
          <cell r="U81">
            <v>2376.8000000000002</v>
          </cell>
        </row>
        <row r="82">
          <cell r="A82">
            <v>39600</v>
          </cell>
          <cell r="U82">
            <v>2306.5</v>
          </cell>
        </row>
        <row r="83">
          <cell r="A83">
            <v>39630</v>
          </cell>
          <cell r="U83">
            <v>2315.4</v>
          </cell>
        </row>
        <row r="84">
          <cell r="A84">
            <v>39661</v>
          </cell>
          <cell r="U84">
            <v>2319.4</v>
          </cell>
        </row>
        <row r="85">
          <cell r="A85">
            <v>39692</v>
          </cell>
          <cell r="U85">
            <v>2296</v>
          </cell>
        </row>
        <row r="86">
          <cell r="A86">
            <v>39722</v>
          </cell>
          <cell r="U86">
            <v>2323.6</v>
          </cell>
        </row>
        <row r="87">
          <cell r="A87">
            <v>39753</v>
          </cell>
          <cell r="U87">
            <v>2367</v>
          </cell>
        </row>
        <row r="88">
          <cell r="A88">
            <v>39783</v>
          </cell>
          <cell r="U88">
            <v>2675.2</v>
          </cell>
        </row>
        <row r="89">
          <cell r="A89">
            <v>39814</v>
          </cell>
          <cell r="U89">
            <v>2956.3</v>
          </cell>
        </row>
        <row r="90">
          <cell r="A90">
            <v>39845</v>
          </cell>
          <cell r="U90">
            <v>3312.3</v>
          </cell>
        </row>
        <row r="91">
          <cell r="A91">
            <v>39873</v>
          </cell>
          <cell r="U91">
            <v>3579.2</v>
          </cell>
        </row>
        <row r="92">
          <cell r="A92">
            <v>39904</v>
          </cell>
          <cell r="U92">
            <v>3487.3</v>
          </cell>
        </row>
        <row r="93">
          <cell r="A93">
            <v>39934</v>
          </cell>
          <cell r="U93">
            <v>3450.5</v>
          </cell>
        </row>
        <row r="94">
          <cell r="A94">
            <v>39965</v>
          </cell>
          <cell r="U94">
            <v>3500.2</v>
          </cell>
        </row>
        <row r="95">
          <cell r="A95">
            <v>39995</v>
          </cell>
          <cell r="U95">
            <v>3428.9</v>
          </cell>
        </row>
        <row r="96">
          <cell r="A96">
            <v>40026</v>
          </cell>
          <cell r="U96">
            <v>3372.7</v>
          </cell>
        </row>
        <row r="97">
          <cell r="A97">
            <v>40057</v>
          </cell>
          <cell r="U97">
            <v>3533.4</v>
          </cell>
        </row>
        <row r="98">
          <cell r="A98">
            <v>40087</v>
          </cell>
          <cell r="U98">
            <v>3316.3</v>
          </cell>
        </row>
        <row r="99">
          <cell r="A99">
            <v>40118</v>
          </cell>
          <cell r="U99">
            <v>3073.4</v>
          </cell>
        </row>
        <row r="100">
          <cell r="A100">
            <v>40148</v>
          </cell>
          <cell r="U100">
            <v>2907.5</v>
          </cell>
        </row>
        <row r="101">
          <cell r="A101">
            <v>40179</v>
          </cell>
          <cell r="U101">
            <v>2753.5</v>
          </cell>
        </row>
        <row r="102">
          <cell r="A102">
            <v>40210</v>
          </cell>
          <cell r="U102">
            <v>2620</v>
          </cell>
        </row>
        <row r="103">
          <cell r="A103">
            <v>40238</v>
          </cell>
          <cell r="U103">
            <v>2647.3</v>
          </cell>
        </row>
        <row r="104">
          <cell r="A104">
            <v>40269</v>
          </cell>
          <cell r="U104">
            <v>2704.8</v>
          </cell>
        </row>
        <row r="105">
          <cell r="A105">
            <v>40299</v>
          </cell>
          <cell r="U105">
            <v>2760.9</v>
          </cell>
        </row>
        <row r="106">
          <cell r="A106">
            <v>40330</v>
          </cell>
          <cell r="U106">
            <v>2629.6</v>
          </cell>
        </row>
        <row r="107">
          <cell r="A107">
            <v>40360</v>
          </cell>
          <cell r="U107">
            <v>2724.6</v>
          </cell>
        </row>
        <row r="108">
          <cell r="A108">
            <v>40391</v>
          </cell>
          <cell r="U108">
            <v>2706.8</v>
          </cell>
        </row>
        <row r="109">
          <cell r="A109">
            <v>40422</v>
          </cell>
          <cell r="U109">
            <v>2683.2</v>
          </cell>
        </row>
        <row r="110">
          <cell r="A110">
            <v>40452</v>
          </cell>
          <cell r="U110">
            <v>2652.8</v>
          </cell>
        </row>
        <row r="111">
          <cell r="A111">
            <v>40483</v>
          </cell>
          <cell r="U111">
            <v>2716.2</v>
          </cell>
        </row>
        <row r="112">
          <cell r="A112">
            <v>40513</v>
          </cell>
          <cell r="U112">
            <v>2797.3</v>
          </cell>
        </row>
        <row r="113">
          <cell r="A113">
            <v>40544</v>
          </cell>
          <cell r="U113">
            <v>2765.2</v>
          </cell>
        </row>
        <row r="114">
          <cell r="A114">
            <v>40575</v>
          </cell>
          <cell r="U114">
            <v>2712.4</v>
          </cell>
        </row>
        <row r="115">
          <cell r="A115">
            <v>40603</v>
          </cell>
          <cell r="U115">
            <v>2685.4</v>
          </cell>
        </row>
        <row r="116">
          <cell r="A116">
            <v>40634</v>
          </cell>
          <cell r="U116">
            <v>2719.5</v>
          </cell>
        </row>
        <row r="117">
          <cell r="A117">
            <v>40664</v>
          </cell>
          <cell r="U117">
            <v>2749.1</v>
          </cell>
        </row>
        <row r="118">
          <cell r="A118">
            <v>40695</v>
          </cell>
          <cell r="U118">
            <v>2809.3</v>
          </cell>
        </row>
        <row r="119">
          <cell r="A119">
            <v>40725</v>
          </cell>
          <cell r="U119">
            <v>2741.3</v>
          </cell>
        </row>
        <row r="120">
          <cell r="A120">
            <v>40756</v>
          </cell>
          <cell r="U120">
            <v>2746.7</v>
          </cell>
        </row>
        <row r="121">
          <cell r="A121">
            <v>40787</v>
          </cell>
          <cell r="U121">
            <v>2726.4</v>
          </cell>
        </row>
        <row r="122">
          <cell r="A122">
            <v>40817</v>
          </cell>
          <cell r="U122">
            <v>2818.6</v>
          </cell>
        </row>
        <row r="123">
          <cell r="A123">
            <v>40848</v>
          </cell>
          <cell r="U123">
            <v>2873.1</v>
          </cell>
        </row>
        <row r="124">
          <cell r="A124">
            <v>40878</v>
          </cell>
          <cell r="U124">
            <v>3181.2</v>
          </cell>
        </row>
        <row r="125">
          <cell r="A125">
            <v>40909</v>
          </cell>
          <cell r="U125">
            <v>3056.8</v>
          </cell>
        </row>
        <row r="126">
          <cell r="A126">
            <v>40940</v>
          </cell>
          <cell r="U126">
            <v>2518.1</v>
          </cell>
        </row>
        <row r="127">
          <cell r="A127">
            <v>40969</v>
          </cell>
          <cell r="U127">
            <v>2417.8000000000002</v>
          </cell>
        </row>
        <row r="128">
          <cell r="A128">
            <v>41000</v>
          </cell>
          <cell r="U128">
            <v>2529</v>
          </cell>
        </row>
        <row r="129">
          <cell r="A129">
            <v>41030</v>
          </cell>
          <cell r="U129">
            <v>2569.6999999999998</v>
          </cell>
        </row>
        <row r="130">
          <cell r="A130">
            <v>41061</v>
          </cell>
          <cell r="U130">
            <v>2597.6</v>
          </cell>
        </row>
        <row r="131">
          <cell r="A131">
            <v>41091</v>
          </cell>
          <cell r="U131">
            <v>2643</v>
          </cell>
        </row>
        <row r="132">
          <cell r="A132">
            <v>41122</v>
          </cell>
          <cell r="U132">
            <v>2719.6</v>
          </cell>
        </row>
        <row r="133">
          <cell r="A133">
            <v>41153</v>
          </cell>
          <cell r="U133">
            <v>2737.3</v>
          </cell>
        </row>
        <row r="134">
          <cell r="A134">
            <v>41183</v>
          </cell>
          <cell r="U134">
            <v>2636.3</v>
          </cell>
        </row>
        <row r="135">
          <cell r="A135">
            <v>41214</v>
          </cell>
          <cell r="U135">
            <v>2681.9</v>
          </cell>
        </row>
        <row r="136">
          <cell r="A136">
            <v>41244</v>
          </cell>
          <cell r="U136">
            <v>2534.5</v>
          </cell>
        </row>
        <row r="137">
          <cell r="A137">
            <v>41275</v>
          </cell>
          <cell r="U137">
            <v>2728.9</v>
          </cell>
        </row>
        <row r="138">
          <cell r="A138">
            <v>41306</v>
          </cell>
          <cell r="U138">
            <v>2767.6</v>
          </cell>
        </row>
        <row r="139">
          <cell r="A139">
            <v>41334</v>
          </cell>
          <cell r="U139">
            <v>2921.5</v>
          </cell>
        </row>
        <row r="140">
          <cell r="A140">
            <v>41365</v>
          </cell>
          <cell r="U140">
            <v>2946.4</v>
          </cell>
        </row>
        <row r="141">
          <cell r="A141">
            <v>41395</v>
          </cell>
          <cell r="U141">
            <v>2962.7</v>
          </cell>
        </row>
        <row r="142">
          <cell r="A142">
            <v>41426</v>
          </cell>
          <cell r="U142">
            <v>2964.3</v>
          </cell>
        </row>
        <row r="143">
          <cell r="A143">
            <v>41456</v>
          </cell>
          <cell r="U143">
            <v>2994</v>
          </cell>
        </row>
        <row r="144">
          <cell r="A144">
            <v>41487</v>
          </cell>
          <cell r="U144">
            <v>2986.6</v>
          </cell>
        </row>
        <row r="145">
          <cell r="A145">
            <v>41518</v>
          </cell>
          <cell r="U145">
            <v>3076.6</v>
          </cell>
        </row>
        <row r="146">
          <cell r="A146">
            <v>41548</v>
          </cell>
          <cell r="U146">
            <v>3178.2</v>
          </cell>
        </row>
        <row r="147">
          <cell r="A147">
            <v>41579</v>
          </cell>
          <cell r="U147">
            <v>3298.6</v>
          </cell>
        </row>
        <row r="148">
          <cell r="A148">
            <v>41609</v>
          </cell>
          <cell r="U148">
            <v>3199.7</v>
          </cell>
        </row>
        <row r="149">
          <cell r="A149">
            <v>41640</v>
          </cell>
          <cell r="U149">
            <v>3184.2</v>
          </cell>
        </row>
        <row r="150">
          <cell r="A150">
            <v>41671</v>
          </cell>
          <cell r="U150">
            <v>3277.3</v>
          </cell>
        </row>
        <row r="151">
          <cell r="A151">
            <v>41699</v>
          </cell>
          <cell r="U151">
            <v>3254.5</v>
          </cell>
        </row>
        <row r="152">
          <cell r="A152">
            <v>41730</v>
          </cell>
          <cell r="U152">
            <v>3321.7</v>
          </cell>
        </row>
        <row r="153">
          <cell r="A153">
            <v>41760</v>
          </cell>
          <cell r="U153">
            <v>3188.1</v>
          </cell>
        </row>
        <row r="154">
          <cell r="A154">
            <v>41791</v>
          </cell>
          <cell r="U154">
            <v>3287.3</v>
          </cell>
        </row>
        <row r="155">
          <cell r="A155">
            <v>41821</v>
          </cell>
          <cell r="U155">
            <v>3239.9</v>
          </cell>
        </row>
        <row r="156">
          <cell r="A156">
            <v>41852</v>
          </cell>
          <cell r="U156">
            <v>3123</v>
          </cell>
        </row>
        <row r="157">
          <cell r="A157">
            <v>41883</v>
          </cell>
          <cell r="U157">
            <v>3166</v>
          </cell>
        </row>
        <row r="158">
          <cell r="A158">
            <v>41913</v>
          </cell>
          <cell r="U158">
            <v>3308.3</v>
          </cell>
        </row>
        <row r="159">
          <cell r="A159">
            <v>41944</v>
          </cell>
          <cell r="U159">
            <v>3140.5</v>
          </cell>
        </row>
        <row r="160">
          <cell r="A160">
            <v>41974</v>
          </cell>
          <cell r="U160">
            <v>3379</v>
          </cell>
        </row>
        <row r="161">
          <cell r="A161">
            <v>42005</v>
          </cell>
          <cell r="U161">
            <v>3555.3</v>
          </cell>
        </row>
        <row r="162">
          <cell r="A162">
            <v>42036</v>
          </cell>
          <cell r="U162">
            <v>3438.3</v>
          </cell>
        </row>
        <row r="163">
          <cell r="A163">
            <v>42064</v>
          </cell>
          <cell r="U163">
            <v>3644.4</v>
          </cell>
        </row>
        <row r="164">
          <cell r="A164">
            <v>42095</v>
          </cell>
          <cell r="U164">
            <v>3561.7</v>
          </cell>
        </row>
        <row r="165">
          <cell r="A165">
            <v>42125</v>
          </cell>
          <cell r="U165">
            <v>3339.1</v>
          </cell>
        </row>
        <row r="166">
          <cell r="A166">
            <v>42156</v>
          </cell>
          <cell r="U166">
            <v>3846.2</v>
          </cell>
        </row>
        <row r="167">
          <cell r="A167">
            <v>42186</v>
          </cell>
          <cell r="U167">
            <v>3989.3</v>
          </cell>
        </row>
        <row r="168">
          <cell r="A168">
            <v>42217</v>
          </cell>
          <cell r="U168">
            <v>4454.6000000000004</v>
          </cell>
        </row>
        <row r="169">
          <cell r="A169">
            <v>42248</v>
          </cell>
          <cell r="U169">
            <v>4701.1000000000004</v>
          </cell>
        </row>
        <row r="170">
          <cell r="A170">
            <v>42278</v>
          </cell>
          <cell r="U170">
            <v>4424.8</v>
          </cell>
        </row>
        <row r="171">
          <cell r="A171">
            <v>42309</v>
          </cell>
          <cell r="U171">
            <v>4347.3</v>
          </cell>
        </row>
        <row r="172">
          <cell r="A172">
            <v>42339</v>
          </cell>
          <cell r="U172">
            <v>4248.3</v>
          </cell>
        </row>
        <row r="173">
          <cell r="A173">
            <v>42370</v>
          </cell>
          <cell r="U173">
            <v>4120.3</v>
          </cell>
        </row>
        <row r="174">
          <cell r="A174">
            <v>42401</v>
          </cell>
          <cell r="U174">
            <v>4247.3</v>
          </cell>
        </row>
        <row r="175">
          <cell r="A175">
            <v>42430</v>
          </cell>
          <cell r="U175">
            <v>4018.6</v>
          </cell>
        </row>
        <row r="176">
          <cell r="A176">
            <v>42461</v>
          </cell>
          <cell r="U176">
            <v>4178.2</v>
          </cell>
        </row>
        <row r="177">
          <cell r="A177">
            <v>42491</v>
          </cell>
          <cell r="U177">
            <v>4142</v>
          </cell>
        </row>
        <row r="178">
          <cell r="A178">
            <v>42522</v>
          </cell>
          <cell r="U178">
            <v>4174</v>
          </cell>
        </row>
        <row r="179">
          <cell r="A179">
            <v>42552</v>
          </cell>
          <cell r="U179">
            <v>4101.8</v>
          </cell>
        </row>
        <row r="180">
          <cell r="A180">
            <v>42583</v>
          </cell>
          <cell r="U180">
            <v>3983.9</v>
          </cell>
        </row>
        <row r="181">
          <cell r="A181">
            <v>42614</v>
          </cell>
          <cell r="U181">
            <v>4007.5</v>
          </cell>
        </row>
        <row r="182">
          <cell r="A182">
            <v>42644</v>
          </cell>
          <cell r="U182">
            <v>4039.8</v>
          </cell>
        </row>
        <row r="183">
          <cell r="A183">
            <v>42675</v>
          </cell>
          <cell r="U183">
            <v>4153.8999999999996</v>
          </cell>
        </row>
        <row r="184">
          <cell r="A184">
            <v>42705</v>
          </cell>
          <cell r="U184">
            <v>4330.7</v>
          </cell>
        </row>
        <row r="185">
          <cell r="A185">
            <v>42736</v>
          </cell>
          <cell r="U185">
            <v>4368.2</v>
          </cell>
        </row>
        <row r="186">
          <cell r="A186">
            <v>42767</v>
          </cell>
          <cell r="U186">
            <v>4402.5</v>
          </cell>
        </row>
        <row r="187">
          <cell r="A187">
            <v>42795</v>
          </cell>
          <cell r="U187">
            <v>4669.1000000000004</v>
          </cell>
        </row>
        <row r="188">
          <cell r="A188">
            <v>42826</v>
          </cell>
          <cell r="U188">
            <v>4504</v>
          </cell>
        </row>
        <row r="189">
          <cell r="A189">
            <v>42856</v>
          </cell>
          <cell r="U189">
            <v>4786.3</v>
          </cell>
        </row>
        <row r="190">
          <cell r="A190">
            <v>42887</v>
          </cell>
          <cell r="U190">
            <v>4639.3</v>
          </cell>
        </row>
        <row r="191">
          <cell r="A191">
            <v>42917</v>
          </cell>
          <cell r="U191">
            <v>4788.7</v>
          </cell>
        </row>
        <row r="192">
          <cell r="A192">
            <v>42948</v>
          </cell>
          <cell r="U192">
            <v>4971.1000000000004</v>
          </cell>
        </row>
        <row r="193">
          <cell r="A193">
            <v>42979</v>
          </cell>
          <cell r="U193">
            <v>4817.8999999999996</v>
          </cell>
        </row>
        <row r="194">
          <cell r="A194">
            <v>43009</v>
          </cell>
          <cell r="U194">
            <v>4576.8999999999996</v>
          </cell>
        </row>
        <row r="195">
          <cell r="A195">
            <v>43040</v>
          </cell>
          <cell r="U195">
            <v>4655.2</v>
          </cell>
        </row>
        <row r="196">
          <cell r="A196">
            <v>43070</v>
          </cell>
          <cell r="U196">
            <v>4598</v>
          </cell>
        </row>
        <row r="197">
          <cell r="A197">
            <v>43101</v>
          </cell>
          <cell r="U197">
            <v>4499.5</v>
          </cell>
        </row>
        <row r="198">
          <cell r="A198">
            <v>43132</v>
          </cell>
          <cell r="U198">
            <v>4912.8</v>
          </cell>
        </row>
        <row r="199">
          <cell r="A199">
            <v>43160</v>
          </cell>
          <cell r="U199">
            <v>4636.8</v>
          </cell>
        </row>
        <row r="200">
          <cell r="A200">
            <v>43191</v>
          </cell>
          <cell r="U200">
            <v>4652</v>
          </cell>
        </row>
        <row r="201">
          <cell r="A201">
            <v>43221</v>
          </cell>
          <cell r="U201">
            <v>4762.1000000000004</v>
          </cell>
        </row>
        <row r="202">
          <cell r="A202">
            <v>43252</v>
          </cell>
          <cell r="U202">
            <v>4689.1000000000004</v>
          </cell>
        </row>
        <row r="203">
          <cell r="A203">
            <v>43282</v>
          </cell>
          <cell r="U203">
            <v>4468.3</v>
          </cell>
        </row>
        <row r="204">
          <cell r="A204">
            <v>43313</v>
          </cell>
          <cell r="U204">
            <v>4315.3999999999996</v>
          </cell>
        </row>
        <row r="205">
          <cell r="A205">
            <v>43344</v>
          </cell>
          <cell r="U205">
            <v>4246.2</v>
          </cell>
        </row>
        <row r="206">
          <cell r="A206">
            <v>43374</v>
          </cell>
          <cell r="U206">
            <v>4141.2</v>
          </cell>
        </row>
        <row r="207">
          <cell r="A207">
            <v>43405</v>
          </cell>
          <cell r="U207">
            <v>3940.8</v>
          </cell>
        </row>
        <row r="208">
          <cell r="A208">
            <v>43435</v>
          </cell>
          <cell r="U208">
            <v>3773.7</v>
          </cell>
        </row>
        <row r="209">
          <cell r="A209">
            <v>43466</v>
          </cell>
          <cell r="U209">
            <v>3450.3</v>
          </cell>
        </row>
        <row r="210">
          <cell r="A210">
            <v>43497</v>
          </cell>
          <cell r="U210">
            <v>4087.6</v>
          </cell>
        </row>
        <row r="211">
          <cell r="A211">
            <v>43525</v>
          </cell>
          <cell r="U211">
            <v>3738.2</v>
          </cell>
        </row>
        <row r="212">
          <cell r="A212">
            <v>43556</v>
          </cell>
          <cell r="U212">
            <v>3843.3</v>
          </cell>
        </row>
        <row r="213">
          <cell r="A213">
            <v>43586</v>
          </cell>
          <cell r="U213">
            <v>3659.4</v>
          </cell>
        </row>
        <row r="214">
          <cell r="A214">
            <v>43617</v>
          </cell>
          <cell r="U214">
            <v>3842</v>
          </cell>
        </row>
        <row r="215">
          <cell r="A215">
            <v>43647</v>
          </cell>
          <cell r="C215">
            <v>8332</v>
          </cell>
          <cell r="U215">
            <v>3959.1</v>
          </cell>
        </row>
        <row r="216">
          <cell r="A216">
            <v>43678</v>
          </cell>
          <cell r="C216">
            <v>8347</v>
          </cell>
          <cell r="U216">
            <v>4109.3</v>
          </cell>
        </row>
        <row r="217">
          <cell r="A217">
            <v>43709</v>
          </cell>
          <cell r="C217">
            <v>7895</v>
          </cell>
          <cell r="U217">
            <v>4224</v>
          </cell>
        </row>
        <row r="218">
          <cell r="A218">
            <v>43739</v>
          </cell>
          <cell r="C218">
            <v>8805</v>
          </cell>
          <cell r="U218">
            <v>4368.1000000000004</v>
          </cell>
        </row>
        <row r="219">
          <cell r="A219">
            <v>43770</v>
          </cell>
          <cell r="C219">
            <v>9496</v>
          </cell>
          <cell r="U219">
            <v>4707.3</v>
          </cell>
        </row>
        <row r="220">
          <cell r="A220">
            <v>43800</v>
          </cell>
          <cell r="C220">
            <v>9155</v>
          </cell>
          <cell r="U220">
            <v>4779.7</v>
          </cell>
        </row>
        <row r="221">
          <cell r="A221">
            <v>43831</v>
          </cell>
          <cell r="C221">
            <v>7059</v>
          </cell>
          <cell r="U221">
            <v>4896</v>
          </cell>
        </row>
        <row r="222">
          <cell r="A222">
            <v>43862</v>
          </cell>
          <cell r="C222">
            <v>6780</v>
          </cell>
          <cell r="U222">
            <v>4598.8999999999996</v>
          </cell>
        </row>
        <row r="223">
          <cell r="A223">
            <v>43891</v>
          </cell>
          <cell r="C223">
            <v>8684</v>
          </cell>
          <cell r="U223">
            <v>4975.6000000000004</v>
          </cell>
        </row>
        <row r="224">
          <cell r="A224">
            <v>43922</v>
          </cell>
          <cell r="C224">
            <v>7758</v>
          </cell>
          <cell r="U224">
            <v>4790.1000000000004</v>
          </cell>
        </row>
        <row r="225">
          <cell r="A225">
            <v>43952</v>
          </cell>
          <cell r="C225">
            <v>7203</v>
          </cell>
          <cell r="U225">
            <v>3891.3</v>
          </cell>
        </row>
        <row r="226">
          <cell r="A226">
            <v>43983</v>
          </cell>
          <cell r="C226">
            <v>8234</v>
          </cell>
          <cell r="U226">
            <v>4453.3999999999996</v>
          </cell>
        </row>
        <row r="227">
          <cell r="A227">
            <v>44013</v>
          </cell>
          <cell r="C227">
            <v>9375</v>
          </cell>
          <cell r="U227">
            <v>4819.6000000000004</v>
          </cell>
        </row>
        <row r="228">
          <cell r="A228">
            <v>44044</v>
          </cell>
          <cell r="C228">
            <v>9062</v>
          </cell>
          <cell r="U228">
            <v>5367.9</v>
          </cell>
        </row>
        <row r="229">
          <cell r="A229">
            <v>44075</v>
          </cell>
          <cell r="C229">
            <v>10544</v>
          </cell>
          <cell r="U229">
            <v>5752.4</v>
          </cell>
        </row>
        <row r="230">
          <cell r="A230">
            <v>44105</v>
          </cell>
          <cell r="C230">
            <v>10815</v>
          </cell>
          <cell r="U230">
            <v>5851.7</v>
          </cell>
        </row>
        <row r="231">
          <cell r="A231">
            <v>44136</v>
          </cell>
          <cell r="C231">
            <v>11281</v>
          </cell>
          <cell r="U231">
            <v>6043.1</v>
          </cell>
        </row>
        <row r="232">
          <cell r="A232">
            <v>44166</v>
          </cell>
          <cell r="C232">
            <v>12058</v>
          </cell>
          <cell r="U232">
            <v>6325.1</v>
          </cell>
        </row>
        <row r="233">
          <cell r="A233">
            <v>44197</v>
          </cell>
          <cell r="C233">
            <v>8774</v>
          </cell>
          <cell r="U233">
            <v>6860</v>
          </cell>
        </row>
        <row r="234">
          <cell r="A234">
            <v>44228</v>
          </cell>
          <cell r="C234">
            <v>8924</v>
          </cell>
          <cell r="U234">
            <v>6621.4</v>
          </cell>
        </row>
        <row r="235">
          <cell r="A235">
            <v>44256</v>
          </cell>
          <cell r="C235">
            <v>12268</v>
          </cell>
          <cell r="U235">
            <v>6980.2</v>
          </cell>
        </row>
        <row r="236">
          <cell r="A236">
            <v>44287</v>
          </cell>
          <cell r="C236">
            <v>11257</v>
          </cell>
          <cell r="U236">
            <v>7378.8</v>
          </cell>
        </row>
        <row r="237">
          <cell r="A237">
            <v>44317</v>
          </cell>
          <cell r="C237">
            <v>11778</v>
          </cell>
          <cell r="U237">
            <v>7447</v>
          </cell>
        </row>
        <row r="238">
          <cell r="A238">
            <v>44348</v>
          </cell>
          <cell r="C238">
            <v>12158</v>
          </cell>
          <cell r="U238">
            <v>7663.6</v>
          </cell>
        </row>
        <row r="239">
          <cell r="A239">
            <v>44378</v>
          </cell>
          <cell r="C239">
            <v>12093</v>
          </cell>
          <cell r="U239">
            <v>7782.2</v>
          </cell>
        </row>
        <row r="240">
          <cell r="A240">
            <v>44409</v>
          </cell>
          <cell r="C240">
            <v>10711</v>
          </cell>
          <cell r="U240">
            <v>7345.4</v>
          </cell>
        </row>
        <row r="241">
          <cell r="A241">
            <v>44440</v>
          </cell>
          <cell r="C241">
            <v>10667</v>
          </cell>
          <cell r="U241">
            <v>7218.3</v>
          </cell>
        </row>
        <row r="242">
          <cell r="A242">
            <v>44470</v>
          </cell>
          <cell r="C242">
            <v>10076</v>
          </cell>
          <cell r="U242">
            <v>6494.2</v>
          </cell>
        </row>
        <row r="243">
          <cell r="A243">
            <v>44501</v>
          </cell>
          <cell r="C243">
            <v>12099</v>
          </cell>
          <cell r="U243">
            <v>7258.3</v>
          </cell>
        </row>
        <row r="244">
          <cell r="A244">
            <v>44531</v>
          </cell>
          <cell r="C244">
            <v>11878</v>
          </cell>
          <cell r="U244">
            <v>7385.1</v>
          </cell>
        </row>
        <row r="245">
          <cell r="A245">
            <v>44562</v>
          </cell>
          <cell r="C245">
            <v>8309</v>
          </cell>
          <cell r="U245">
            <v>7934.8</v>
          </cell>
        </row>
        <row r="246">
          <cell r="A246">
            <v>44593</v>
          </cell>
          <cell r="C246">
            <v>8155</v>
          </cell>
          <cell r="U246">
            <v>7057.7</v>
          </cell>
        </row>
        <row r="247">
          <cell r="A247">
            <v>44621</v>
          </cell>
          <cell r="C247">
            <v>10704</v>
          </cell>
          <cell r="U247">
            <v>6913.9</v>
          </cell>
        </row>
        <row r="248">
          <cell r="A248">
            <v>44652</v>
          </cell>
          <cell r="C248">
            <v>8518</v>
          </cell>
          <cell r="U248">
            <v>6411.2</v>
          </cell>
        </row>
        <row r="249">
          <cell r="A249">
            <v>44682</v>
          </cell>
          <cell r="C249">
            <v>10089</v>
          </cell>
          <cell r="U249">
            <v>6503.5</v>
          </cell>
        </row>
        <row r="250">
          <cell r="A250">
            <v>44713</v>
          </cell>
          <cell r="C250">
            <v>9686</v>
          </cell>
          <cell r="U250">
            <v>6318.6</v>
          </cell>
        </row>
        <row r="251">
          <cell r="A251">
            <v>44743</v>
          </cell>
          <cell r="C251">
            <v>8855</v>
          </cell>
          <cell r="U251">
            <v>5967.3</v>
          </cell>
        </row>
        <row r="252">
          <cell r="A252">
            <v>44774</v>
          </cell>
          <cell r="C252">
            <v>8715</v>
          </cell>
          <cell r="U252">
            <v>5612.3</v>
          </cell>
        </row>
        <row r="253">
          <cell r="A253">
            <v>44805</v>
          </cell>
          <cell r="C253">
            <v>8019</v>
          </cell>
          <cell r="U253">
            <v>5288.4</v>
          </cell>
        </row>
        <row r="254">
          <cell r="A254">
            <v>44835</v>
          </cell>
          <cell r="C254">
            <v>8029</v>
          </cell>
          <cell r="U254">
            <v>5236.1000000000004</v>
          </cell>
        </row>
        <row r="255">
          <cell r="A255">
            <v>44866</v>
          </cell>
          <cell r="C255">
            <v>8582</v>
          </cell>
          <cell r="U255">
            <v>4960.7</v>
          </cell>
        </row>
        <row r="256">
          <cell r="A256">
            <v>44896</v>
          </cell>
          <cell r="C256">
            <v>7898</v>
          </cell>
          <cell r="U256">
            <v>4958.1000000000004</v>
          </cell>
        </row>
        <row r="257">
          <cell r="A257">
            <v>44927</v>
          </cell>
          <cell r="C257">
            <v>5339</v>
          </cell>
          <cell r="U257">
            <v>4694.3999999999996</v>
          </cell>
        </row>
        <row r="258">
          <cell r="A258">
            <v>44958</v>
          </cell>
          <cell r="C258">
            <v>5926</v>
          </cell>
          <cell r="U258">
            <v>5022.3999999999996</v>
          </cell>
        </row>
        <row r="259">
          <cell r="A259">
            <v>44986</v>
          </cell>
          <cell r="C259">
            <v>8060</v>
          </cell>
          <cell r="U259">
            <v>4956.1000000000004</v>
          </cell>
        </row>
        <row r="260">
          <cell r="A260">
            <v>45017</v>
          </cell>
          <cell r="C260">
            <v>6610</v>
          </cell>
          <cell r="U260">
            <v>4863.8</v>
          </cell>
        </row>
        <row r="261">
          <cell r="A261">
            <v>45047</v>
          </cell>
          <cell r="C261">
            <v>8856</v>
          </cell>
          <cell r="U261">
            <v>5147.8</v>
          </cell>
        </row>
        <row r="262">
          <cell r="A262">
            <v>45078</v>
          </cell>
          <cell r="C262">
            <v>8060</v>
          </cell>
          <cell r="U262">
            <v>5071.2</v>
          </cell>
        </row>
        <row r="263">
          <cell r="A263">
            <v>45108</v>
          </cell>
          <cell r="C263">
            <v>7349</v>
          </cell>
          <cell r="U263">
            <v>5059.1000000000004</v>
          </cell>
        </row>
        <row r="264">
          <cell r="A264">
            <v>45139</v>
          </cell>
          <cell r="C264">
            <v>7918</v>
          </cell>
          <cell r="U264">
            <v>5081.1000000000004</v>
          </cell>
        </row>
        <row r="265">
          <cell r="A265">
            <v>45170</v>
          </cell>
          <cell r="C265">
            <v>7369</v>
          </cell>
          <cell r="U265">
            <v>5201.5</v>
          </cell>
        </row>
        <row r="266">
          <cell r="A266">
            <v>45200</v>
          </cell>
          <cell r="C266">
            <v>8342</v>
          </cell>
          <cell r="U266">
            <v>5411.8</v>
          </cell>
        </row>
        <row r="267">
          <cell r="A267">
            <v>45231</v>
          </cell>
          <cell r="C267">
            <v>9105</v>
          </cell>
          <cell r="U267">
            <v>5384.7</v>
          </cell>
        </row>
        <row r="268">
          <cell r="A268">
            <v>45261</v>
          </cell>
          <cell r="C268">
            <v>7600</v>
          </cell>
          <cell r="U268">
            <v>5235.5</v>
          </cell>
        </row>
        <row r="269">
          <cell r="A269">
            <v>45292</v>
          </cell>
          <cell r="C269">
            <v>5799</v>
          </cell>
          <cell r="U269">
            <v>5047.8</v>
          </cell>
        </row>
        <row r="270">
          <cell r="A270">
            <v>45323</v>
          </cell>
          <cell r="C270">
            <v>6620</v>
          </cell>
          <cell r="U270">
            <v>5354</v>
          </cell>
        </row>
        <row r="271">
          <cell r="A271">
            <v>45352</v>
          </cell>
          <cell r="C271">
            <v>7588</v>
          </cell>
          <cell r="U271">
            <v>5501.8</v>
          </cell>
        </row>
        <row r="272">
          <cell r="A272">
            <v>45383</v>
          </cell>
          <cell r="C272">
            <v>8222</v>
          </cell>
          <cell r="U272">
            <v>5842.6</v>
          </cell>
        </row>
        <row r="273">
          <cell r="A273">
            <v>45413</v>
          </cell>
          <cell r="C273">
            <v>9083</v>
          </cell>
          <cell r="U273">
            <v>5598.4</v>
          </cell>
        </row>
        <row r="274">
          <cell r="A274">
            <v>45444</v>
          </cell>
          <cell r="C274">
            <v>7846</v>
          </cell>
          <cell r="U274">
            <v>5675</v>
          </cell>
        </row>
        <row r="275">
          <cell r="A275">
            <v>45474</v>
          </cell>
          <cell r="C275">
            <v>8779</v>
          </cell>
          <cell r="U275">
            <v>5825.9</v>
          </cell>
        </row>
      </sheetData>
      <sheetData sheetId="2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ndex"/>
      <sheetName val="Data1"/>
      <sheetName val="Enquiries"/>
    </sheetNames>
    <sheetDataSet>
      <sheetData sheetId="0" refreshError="1"/>
      <sheetData sheetId="1">
        <row r="1">
          <cell r="C1" t="str">
            <v>Households ;  Housing Finance ;  Investor ;  First Home Buyers ;  New South Wales ;  New loan commitments ;  Number ;</v>
          </cell>
          <cell r="L1" t="str">
            <v>Households ;  Housing Finance ;  Investor ;  First Home Buyers ;  New South Wales ;  New loan commitments ;  Value ;</v>
          </cell>
        </row>
        <row r="2">
          <cell r="A2" t="str">
            <v>Unit</v>
          </cell>
          <cell r="C2" t="str">
            <v>Number</v>
          </cell>
          <cell r="L2" t="str">
            <v>$ Millions</v>
          </cell>
        </row>
        <row r="3">
          <cell r="A3" t="str">
            <v>Series Type</v>
          </cell>
          <cell r="C3" t="str">
            <v>Original</v>
          </cell>
          <cell r="L3" t="str">
            <v>Original</v>
          </cell>
        </row>
        <row r="4">
          <cell r="A4" t="str">
            <v>Data Type</v>
          </cell>
          <cell r="C4" t="str">
            <v>FLOW</v>
          </cell>
          <cell r="L4" t="str">
            <v>FLOW</v>
          </cell>
        </row>
        <row r="5">
          <cell r="A5" t="str">
            <v>Frequency</v>
          </cell>
          <cell r="C5" t="str">
            <v>Month</v>
          </cell>
          <cell r="L5" t="str">
            <v>Month</v>
          </cell>
        </row>
        <row r="6">
          <cell r="A6" t="str">
            <v>Collection Month</v>
          </cell>
          <cell r="C6">
            <v>1</v>
          </cell>
          <cell r="L6">
            <v>1</v>
          </cell>
        </row>
        <row r="7">
          <cell r="A7" t="str">
            <v>Series Start</v>
          </cell>
          <cell r="C7">
            <v>43647</v>
          </cell>
          <cell r="L7">
            <v>43647</v>
          </cell>
        </row>
        <row r="8">
          <cell r="A8" t="str">
            <v>Series End</v>
          </cell>
          <cell r="C8">
            <v>45474</v>
          </cell>
          <cell r="L8">
            <v>45474</v>
          </cell>
        </row>
        <row r="9">
          <cell r="A9" t="str">
            <v>No. Obs</v>
          </cell>
          <cell r="C9">
            <v>61</v>
          </cell>
          <cell r="L9">
            <v>61</v>
          </cell>
        </row>
        <row r="10">
          <cell r="A10" t="str">
            <v>Series ID</v>
          </cell>
          <cell r="C10" t="str">
            <v>A108289876R</v>
          </cell>
          <cell r="L10" t="str">
            <v>A108289875L</v>
          </cell>
        </row>
        <row r="11">
          <cell r="A11">
            <v>43647</v>
          </cell>
          <cell r="C11">
            <v>261</v>
          </cell>
          <cell r="L11">
            <v>135.19999999999999</v>
          </cell>
        </row>
        <row r="12">
          <cell r="A12">
            <v>43678</v>
          </cell>
          <cell r="C12">
            <v>218</v>
          </cell>
          <cell r="L12">
            <v>120</v>
          </cell>
        </row>
        <row r="13">
          <cell r="A13">
            <v>43709</v>
          </cell>
          <cell r="C13">
            <v>224</v>
          </cell>
          <cell r="L13">
            <v>122.7</v>
          </cell>
        </row>
        <row r="14">
          <cell r="A14">
            <v>43739</v>
          </cell>
          <cell r="C14">
            <v>232</v>
          </cell>
          <cell r="L14">
            <v>134.5</v>
          </cell>
        </row>
        <row r="15">
          <cell r="A15">
            <v>43770</v>
          </cell>
          <cell r="C15">
            <v>214</v>
          </cell>
          <cell r="L15">
            <v>127.1</v>
          </cell>
        </row>
        <row r="16">
          <cell r="A16">
            <v>43800</v>
          </cell>
          <cell r="C16">
            <v>190</v>
          </cell>
          <cell r="L16">
            <v>112.2</v>
          </cell>
        </row>
        <row r="17">
          <cell r="A17">
            <v>43831</v>
          </cell>
          <cell r="C17">
            <v>142</v>
          </cell>
          <cell r="L17">
            <v>80.2</v>
          </cell>
        </row>
        <row r="18">
          <cell r="A18">
            <v>43862</v>
          </cell>
          <cell r="C18">
            <v>122</v>
          </cell>
          <cell r="L18">
            <v>65.900000000000006</v>
          </cell>
        </row>
        <row r="19">
          <cell r="A19">
            <v>43891</v>
          </cell>
          <cell r="C19">
            <v>159</v>
          </cell>
          <cell r="L19">
            <v>88.4</v>
          </cell>
        </row>
        <row r="20">
          <cell r="A20">
            <v>43922</v>
          </cell>
          <cell r="C20">
            <v>169</v>
          </cell>
          <cell r="L20">
            <v>97.8</v>
          </cell>
        </row>
        <row r="21">
          <cell r="A21">
            <v>43952</v>
          </cell>
          <cell r="C21">
            <v>156</v>
          </cell>
          <cell r="L21">
            <v>88.4</v>
          </cell>
        </row>
        <row r="22">
          <cell r="A22">
            <v>43983</v>
          </cell>
          <cell r="C22">
            <v>195</v>
          </cell>
          <cell r="L22">
            <v>111.3</v>
          </cell>
        </row>
        <row r="23">
          <cell r="A23">
            <v>44013</v>
          </cell>
          <cell r="C23">
            <v>191</v>
          </cell>
          <cell r="L23">
            <v>106.1</v>
          </cell>
        </row>
        <row r="24">
          <cell r="A24">
            <v>44044</v>
          </cell>
          <cell r="C24">
            <v>210</v>
          </cell>
          <cell r="L24">
            <v>118.9</v>
          </cell>
        </row>
        <row r="25">
          <cell r="A25">
            <v>44075</v>
          </cell>
          <cell r="C25">
            <v>252</v>
          </cell>
          <cell r="L25">
            <v>146.9</v>
          </cell>
        </row>
        <row r="26">
          <cell r="A26">
            <v>44105</v>
          </cell>
          <cell r="C26">
            <v>245</v>
          </cell>
          <cell r="L26">
            <v>145.80000000000001</v>
          </cell>
        </row>
        <row r="27">
          <cell r="A27">
            <v>44136</v>
          </cell>
          <cell r="C27">
            <v>261</v>
          </cell>
          <cell r="L27">
            <v>149.9</v>
          </cell>
        </row>
        <row r="28">
          <cell r="A28">
            <v>44166</v>
          </cell>
          <cell r="C28">
            <v>278</v>
          </cell>
          <cell r="L28">
            <v>154.6</v>
          </cell>
        </row>
        <row r="29">
          <cell r="A29">
            <v>44197</v>
          </cell>
          <cell r="C29">
            <v>203</v>
          </cell>
          <cell r="L29">
            <v>119.2</v>
          </cell>
        </row>
        <row r="30">
          <cell r="A30">
            <v>44228</v>
          </cell>
          <cell r="C30">
            <v>201</v>
          </cell>
          <cell r="L30">
            <v>114.8</v>
          </cell>
        </row>
        <row r="31">
          <cell r="A31">
            <v>44256</v>
          </cell>
          <cell r="C31">
            <v>327</v>
          </cell>
          <cell r="L31">
            <v>204.7</v>
          </cell>
        </row>
        <row r="32">
          <cell r="A32">
            <v>44287</v>
          </cell>
          <cell r="C32">
            <v>287</v>
          </cell>
          <cell r="L32">
            <v>179.4</v>
          </cell>
        </row>
        <row r="33">
          <cell r="A33">
            <v>44317</v>
          </cell>
          <cell r="C33">
            <v>336</v>
          </cell>
          <cell r="L33">
            <v>222.3</v>
          </cell>
        </row>
        <row r="34">
          <cell r="A34">
            <v>44348</v>
          </cell>
          <cell r="C34">
            <v>347</v>
          </cell>
          <cell r="L34">
            <v>217.3</v>
          </cell>
        </row>
        <row r="35">
          <cell r="A35">
            <v>44378</v>
          </cell>
          <cell r="C35">
            <v>319</v>
          </cell>
          <cell r="L35">
            <v>221.8</v>
          </cell>
        </row>
        <row r="36">
          <cell r="A36">
            <v>44409</v>
          </cell>
          <cell r="C36">
            <v>332</v>
          </cell>
          <cell r="L36">
            <v>239.2</v>
          </cell>
        </row>
        <row r="37">
          <cell r="A37">
            <v>44440</v>
          </cell>
          <cell r="C37">
            <v>296</v>
          </cell>
          <cell r="L37">
            <v>189.1</v>
          </cell>
        </row>
        <row r="38">
          <cell r="A38">
            <v>44470</v>
          </cell>
          <cell r="C38">
            <v>279</v>
          </cell>
          <cell r="L38">
            <v>191.7</v>
          </cell>
        </row>
        <row r="39">
          <cell r="A39">
            <v>44501</v>
          </cell>
          <cell r="C39">
            <v>362</v>
          </cell>
          <cell r="L39">
            <v>242.4</v>
          </cell>
        </row>
        <row r="40">
          <cell r="A40">
            <v>44531</v>
          </cell>
          <cell r="C40">
            <v>331</v>
          </cell>
          <cell r="L40">
            <v>235.3</v>
          </cell>
        </row>
        <row r="41">
          <cell r="A41">
            <v>44562</v>
          </cell>
          <cell r="C41">
            <v>252</v>
          </cell>
          <cell r="L41">
            <v>166.3</v>
          </cell>
        </row>
        <row r="42">
          <cell r="A42">
            <v>44593</v>
          </cell>
          <cell r="C42">
            <v>222</v>
          </cell>
          <cell r="L42">
            <v>155.5</v>
          </cell>
        </row>
        <row r="43">
          <cell r="A43">
            <v>44621</v>
          </cell>
          <cell r="C43">
            <v>290</v>
          </cell>
          <cell r="L43">
            <v>203</v>
          </cell>
        </row>
        <row r="44">
          <cell r="A44">
            <v>44652</v>
          </cell>
          <cell r="C44">
            <v>178</v>
          </cell>
          <cell r="L44">
            <v>123.8</v>
          </cell>
        </row>
        <row r="45">
          <cell r="A45">
            <v>44682</v>
          </cell>
          <cell r="C45">
            <v>245</v>
          </cell>
          <cell r="L45">
            <v>181</v>
          </cell>
        </row>
        <row r="46">
          <cell r="A46">
            <v>44713</v>
          </cell>
          <cell r="C46">
            <v>213</v>
          </cell>
          <cell r="L46">
            <v>140.1</v>
          </cell>
        </row>
        <row r="47">
          <cell r="A47">
            <v>44743</v>
          </cell>
          <cell r="C47">
            <v>182</v>
          </cell>
          <cell r="L47">
            <v>120.8</v>
          </cell>
        </row>
        <row r="48">
          <cell r="A48">
            <v>44774</v>
          </cell>
          <cell r="C48">
            <v>184</v>
          </cell>
          <cell r="L48">
            <v>129.9</v>
          </cell>
        </row>
        <row r="49">
          <cell r="A49">
            <v>44805</v>
          </cell>
          <cell r="C49">
            <v>137</v>
          </cell>
          <cell r="L49">
            <v>88.8</v>
          </cell>
        </row>
        <row r="50">
          <cell r="A50">
            <v>44835</v>
          </cell>
          <cell r="C50">
            <v>159</v>
          </cell>
          <cell r="L50">
            <v>107.6</v>
          </cell>
        </row>
        <row r="51">
          <cell r="A51">
            <v>44866</v>
          </cell>
          <cell r="C51">
            <v>203</v>
          </cell>
          <cell r="L51">
            <v>131.6</v>
          </cell>
        </row>
        <row r="52">
          <cell r="A52">
            <v>44896</v>
          </cell>
          <cell r="C52">
            <v>167</v>
          </cell>
          <cell r="L52">
            <v>117.1</v>
          </cell>
        </row>
        <row r="53">
          <cell r="A53">
            <v>44927</v>
          </cell>
          <cell r="C53">
            <v>126</v>
          </cell>
          <cell r="L53">
            <v>92.5</v>
          </cell>
        </row>
        <row r="54">
          <cell r="A54">
            <v>44958</v>
          </cell>
          <cell r="C54">
            <v>133</v>
          </cell>
          <cell r="L54">
            <v>95.1</v>
          </cell>
        </row>
        <row r="55">
          <cell r="A55">
            <v>44986</v>
          </cell>
          <cell r="C55">
            <v>173</v>
          </cell>
          <cell r="L55">
            <v>123</v>
          </cell>
        </row>
        <row r="56">
          <cell r="A56">
            <v>45017</v>
          </cell>
          <cell r="C56">
            <v>164</v>
          </cell>
          <cell r="L56">
            <v>103.3</v>
          </cell>
        </row>
        <row r="57">
          <cell r="A57">
            <v>45047</v>
          </cell>
          <cell r="C57">
            <v>231</v>
          </cell>
          <cell r="L57">
            <v>157</v>
          </cell>
        </row>
        <row r="58">
          <cell r="A58">
            <v>45078</v>
          </cell>
          <cell r="C58">
            <v>222</v>
          </cell>
          <cell r="L58">
            <v>155.4</v>
          </cell>
        </row>
        <row r="59">
          <cell r="A59">
            <v>45108</v>
          </cell>
          <cell r="C59">
            <v>208</v>
          </cell>
          <cell r="L59">
            <v>147.5</v>
          </cell>
        </row>
        <row r="60">
          <cell r="A60">
            <v>45139</v>
          </cell>
          <cell r="C60">
            <v>210</v>
          </cell>
          <cell r="L60">
            <v>129.80000000000001</v>
          </cell>
        </row>
        <row r="61">
          <cell r="A61">
            <v>45170</v>
          </cell>
          <cell r="C61">
            <v>212</v>
          </cell>
          <cell r="L61">
            <v>132</v>
          </cell>
        </row>
        <row r="62">
          <cell r="A62">
            <v>45200</v>
          </cell>
          <cell r="C62">
            <v>203</v>
          </cell>
          <cell r="L62">
            <v>139.4</v>
          </cell>
        </row>
        <row r="63">
          <cell r="A63">
            <v>45231</v>
          </cell>
          <cell r="C63">
            <v>264</v>
          </cell>
          <cell r="L63">
            <v>180.6</v>
          </cell>
        </row>
        <row r="64">
          <cell r="A64">
            <v>45261</v>
          </cell>
          <cell r="C64">
            <v>213</v>
          </cell>
          <cell r="L64">
            <v>145.9</v>
          </cell>
        </row>
        <row r="65">
          <cell r="A65">
            <v>45292</v>
          </cell>
          <cell r="C65">
            <v>173</v>
          </cell>
          <cell r="L65">
            <v>118.1</v>
          </cell>
        </row>
        <row r="66">
          <cell r="A66">
            <v>45323</v>
          </cell>
          <cell r="C66">
            <v>167</v>
          </cell>
          <cell r="L66">
            <v>106.9</v>
          </cell>
        </row>
        <row r="67">
          <cell r="A67">
            <v>45352</v>
          </cell>
          <cell r="C67">
            <v>240</v>
          </cell>
          <cell r="L67">
            <v>169.9</v>
          </cell>
        </row>
        <row r="68">
          <cell r="A68">
            <v>45383</v>
          </cell>
          <cell r="C68">
            <v>306</v>
          </cell>
          <cell r="L68">
            <v>191.4</v>
          </cell>
        </row>
        <row r="69">
          <cell r="A69">
            <v>45413</v>
          </cell>
          <cell r="C69">
            <v>307</v>
          </cell>
          <cell r="L69">
            <v>195.7</v>
          </cell>
        </row>
        <row r="70">
          <cell r="A70">
            <v>45444</v>
          </cell>
          <cell r="C70">
            <v>235</v>
          </cell>
          <cell r="L70">
            <v>160.30000000000001</v>
          </cell>
        </row>
        <row r="71">
          <cell r="A71">
            <v>45474</v>
          </cell>
          <cell r="C71">
            <v>274</v>
          </cell>
          <cell r="L71">
            <v>186.3</v>
          </cell>
        </row>
      </sheetData>
      <sheetData sheetId="2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ndex"/>
      <sheetName val="Data1"/>
      <sheetName val="Enquiries"/>
    </sheetNames>
    <sheetDataSet>
      <sheetData sheetId="0" refreshError="1"/>
      <sheetData sheetId="1">
        <row r="1">
          <cell r="B1" t="str">
            <v>Median Price of Established House Transfers (Unstratified) ;  Sydney ;</v>
          </cell>
          <cell r="C1" t="str">
            <v>Median Price of Established House Transfers (Unstratified) ;  Rest of NSW ;</v>
          </cell>
        </row>
        <row r="2">
          <cell r="A2" t="str">
            <v>Unit</v>
          </cell>
          <cell r="B2" t="str">
            <v>$'000</v>
          </cell>
          <cell r="C2" t="str">
            <v>$'000</v>
          </cell>
        </row>
        <row r="3">
          <cell r="A3" t="str">
            <v>Series Type</v>
          </cell>
          <cell r="B3" t="str">
            <v>Original</v>
          </cell>
          <cell r="C3" t="str">
            <v>Original</v>
          </cell>
        </row>
        <row r="4">
          <cell r="A4" t="str">
            <v>Data Type</v>
          </cell>
          <cell r="B4" t="str">
            <v>FLOW</v>
          </cell>
          <cell r="C4" t="str">
            <v>FLOW</v>
          </cell>
        </row>
        <row r="5">
          <cell r="A5" t="str">
            <v>Frequency</v>
          </cell>
          <cell r="B5" t="str">
            <v>Quarter</v>
          </cell>
          <cell r="C5" t="str">
            <v>Quarter</v>
          </cell>
        </row>
        <row r="6">
          <cell r="A6" t="str">
            <v>Collection Month</v>
          </cell>
          <cell r="B6">
            <v>3</v>
          </cell>
          <cell r="C6">
            <v>3</v>
          </cell>
        </row>
        <row r="7">
          <cell r="A7" t="str">
            <v>Series Start</v>
          </cell>
          <cell r="B7">
            <v>37316</v>
          </cell>
          <cell r="C7">
            <v>37865</v>
          </cell>
        </row>
        <row r="8">
          <cell r="A8" t="str">
            <v>Series End</v>
          </cell>
          <cell r="B8">
            <v>45444</v>
          </cell>
          <cell r="C8">
            <v>45444</v>
          </cell>
        </row>
        <row r="9">
          <cell r="A9" t="str">
            <v>No. Obs</v>
          </cell>
          <cell r="B9">
            <v>90</v>
          </cell>
          <cell r="C9">
            <v>84</v>
          </cell>
        </row>
        <row r="10">
          <cell r="A10" t="str">
            <v>Series ID</v>
          </cell>
          <cell r="B10" t="str">
            <v>A83728545T</v>
          </cell>
          <cell r="C10" t="str">
            <v>A83728577K</v>
          </cell>
        </row>
        <row r="11">
          <cell r="A11">
            <v>37316</v>
          </cell>
          <cell r="B11">
            <v>365</v>
          </cell>
        </row>
        <row r="12">
          <cell r="A12">
            <v>37408</v>
          </cell>
          <cell r="B12">
            <v>393.5</v>
          </cell>
        </row>
        <row r="13">
          <cell r="A13">
            <v>37500</v>
          </cell>
          <cell r="B13">
            <v>413</v>
          </cell>
        </row>
        <row r="14">
          <cell r="A14">
            <v>37591</v>
          </cell>
          <cell r="B14">
            <v>444</v>
          </cell>
        </row>
        <row r="15">
          <cell r="A15">
            <v>37681</v>
          </cell>
          <cell r="B15">
            <v>434.5</v>
          </cell>
        </row>
        <row r="16">
          <cell r="A16">
            <v>37773</v>
          </cell>
          <cell r="B16">
            <v>460</v>
          </cell>
        </row>
        <row r="17">
          <cell r="A17">
            <v>37865</v>
          </cell>
          <cell r="B17">
            <v>480</v>
          </cell>
          <cell r="C17">
            <v>247.3</v>
          </cell>
        </row>
        <row r="18">
          <cell r="A18">
            <v>37956</v>
          </cell>
          <cell r="B18">
            <v>520</v>
          </cell>
          <cell r="C18">
            <v>255</v>
          </cell>
        </row>
        <row r="19">
          <cell r="A19">
            <v>38047</v>
          </cell>
          <cell r="B19">
            <v>523</v>
          </cell>
          <cell r="C19">
            <v>265</v>
          </cell>
        </row>
        <row r="20">
          <cell r="A20">
            <v>38139</v>
          </cell>
          <cell r="B20">
            <v>498</v>
          </cell>
          <cell r="C20">
            <v>270</v>
          </cell>
        </row>
        <row r="21">
          <cell r="A21">
            <v>38231</v>
          </cell>
          <cell r="B21">
            <v>500</v>
          </cell>
          <cell r="C21">
            <v>275</v>
          </cell>
        </row>
        <row r="22">
          <cell r="A22">
            <v>38322</v>
          </cell>
          <cell r="B22">
            <v>515</v>
          </cell>
          <cell r="C22">
            <v>278</v>
          </cell>
        </row>
        <row r="23">
          <cell r="A23">
            <v>38412</v>
          </cell>
          <cell r="B23">
            <v>486</v>
          </cell>
          <cell r="C23">
            <v>280</v>
          </cell>
        </row>
        <row r="24">
          <cell r="A24">
            <v>38504</v>
          </cell>
          <cell r="B24">
            <v>500</v>
          </cell>
          <cell r="C24">
            <v>280</v>
          </cell>
        </row>
        <row r="25">
          <cell r="A25">
            <v>38596</v>
          </cell>
          <cell r="B25">
            <v>490</v>
          </cell>
          <cell r="C25">
            <v>280</v>
          </cell>
        </row>
        <row r="26">
          <cell r="A26">
            <v>38687</v>
          </cell>
          <cell r="B26">
            <v>500</v>
          </cell>
          <cell r="C26">
            <v>285</v>
          </cell>
        </row>
        <row r="27">
          <cell r="A27">
            <v>38777</v>
          </cell>
          <cell r="B27">
            <v>470</v>
          </cell>
          <cell r="C27">
            <v>290</v>
          </cell>
        </row>
        <row r="28">
          <cell r="A28">
            <v>38869</v>
          </cell>
          <cell r="B28">
            <v>495</v>
          </cell>
          <cell r="C28">
            <v>290</v>
          </cell>
        </row>
        <row r="29">
          <cell r="A29">
            <v>38961</v>
          </cell>
          <cell r="B29">
            <v>482</v>
          </cell>
          <cell r="C29">
            <v>285</v>
          </cell>
        </row>
        <row r="30">
          <cell r="A30">
            <v>39052</v>
          </cell>
          <cell r="B30">
            <v>500</v>
          </cell>
          <cell r="C30">
            <v>290</v>
          </cell>
        </row>
        <row r="31">
          <cell r="A31">
            <v>39142</v>
          </cell>
          <cell r="B31">
            <v>480</v>
          </cell>
          <cell r="C31">
            <v>300</v>
          </cell>
        </row>
        <row r="32">
          <cell r="A32">
            <v>39234</v>
          </cell>
          <cell r="B32">
            <v>512.29999999999995</v>
          </cell>
          <cell r="C32">
            <v>300</v>
          </cell>
        </row>
        <row r="33">
          <cell r="A33">
            <v>39326</v>
          </cell>
          <cell r="B33">
            <v>514</v>
          </cell>
          <cell r="C33">
            <v>300</v>
          </cell>
        </row>
        <row r="34">
          <cell r="A34">
            <v>39417</v>
          </cell>
          <cell r="B34">
            <v>540</v>
          </cell>
          <cell r="C34">
            <v>310</v>
          </cell>
        </row>
        <row r="35">
          <cell r="A35">
            <v>39508</v>
          </cell>
          <cell r="B35">
            <v>495</v>
          </cell>
          <cell r="C35">
            <v>308</v>
          </cell>
        </row>
        <row r="36">
          <cell r="A36">
            <v>39600</v>
          </cell>
          <cell r="B36">
            <v>517</v>
          </cell>
          <cell r="C36">
            <v>305</v>
          </cell>
        </row>
        <row r="37">
          <cell r="A37">
            <v>39692</v>
          </cell>
          <cell r="B37">
            <v>482</v>
          </cell>
          <cell r="C37">
            <v>297.5</v>
          </cell>
        </row>
        <row r="38">
          <cell r="A38">
            <v>39783</v>
          </cell>
          <cell r="B38">
            <v>468</v>
          </cell>
          <cell r="C38">
            <v>290</v>
          </cell>
        </row>
        <row r="39">
          <cell r="A39">
            <v>39873</v>
          </cell>
          <cell r="B39">
            <v>448</v>
          </cell>
          <cell r="C39">
            <v>300</v>
          </cell>
        </row>
        <row r="40">
          <cell r="A40">
            <v>39965</v>
          </cell>
          <cell r="B40">
            <v>490</v>
          </cell>
          <cell r="C40">
            <v>300</v>
          </cell>
        </row>
        <row r="41">
          <cell r="A41">
            <v>40057</v>
          </cell>
          <cell r="B41">
            <v>500</v>
          </cell>
          <cell r="C41">
            <v>310</v>
          </cell>
        </row>
        <row r="42">
          <cell r="A42">
            <v>40148</v>
          </cell>
          <cell r="B42">
            <v>595</v>
          </cell>
          <cell r="C42">
            <v>340</v>
          </cell>
        </row>
        <row r="43">
          <cell r="A43">
            <v>40238</v>
          </cell>
          <cell r="B43">
            <v>583</v>
          </cell>
          <cell r="C43">
            <v>340</v>
          </cell>
        </row>
        <row r="44">
          <cell r="A44">
            <v>40330</v>
          </cell>
          <cell r="B44">
            <v>612.5</v>
          </cell>
          <cell r="C44">
            <v>340</v>
          </cell>
        </row>
        <row r="45">
          <cell r="A45">
            <v>40422</v>
          </cell>
          <cell r="B45">
            <v>598</v>
          </cell>
          <cell r="C45">
            <v>340</v>
          </cell>
        </row>
        <row r="46">
          <cell r="A46">
            <v>40513</v>
          </cell>
          <cell r="B46">
            <v>620</v>
          </cell>
          <cell r="C46">
            <v>340</v>
          </cell>
        </row>
        <row r="47">
          <cell r="A47">
            <v>40603</v>
          </cell>
          <cell r="B47">
            <v>575</v>
          </cell>
          <cell r="C47">
            <v>345</v>
          </cell>
        </row>
        <row r="48">
          <cell r="A48">
            <v>40695</v>
          </cell>
          <cell r="B48">
            <v>592</v>
          </cell>
          <cell r="C48">
            <v>342</v>
          </cell>
        </row>
        <row r="49">
          <cell r="A49">
            <v>40787</v>
          </cell>
          <cell r="B49">
            <v>567</v>
          </cell>
          <cell r="C49">
            <v>335</v>
          </cell>
        </row>
        <row r="50">
          <cell r="A50">
            <v>40878</v>
          </cell>
          <cell r="B50">
            <v>533</v>
          </cell>
          <cell r="C50">
            <v>330</v>
          </cell>
        </row>
        <row r="51">
          <cell r="A51">
            <v>40969</v>
          </cell>
          <cell r="B51">
            <v>607.5</v>
          </cell>
          <cell r="C51">
            <v>345</v>
          </cell>
        </row>
        <row r="52">
          <cell r="A52">
            <v>41061</v>
          </cell>
          <cell r="B52">
            <v>600</v>
          </cell>
          <cell r="C52">
            <v>346</v>
          </cell>
        </row>
        <row r="53">
          <cell r="A53">
            <v>41153</v>
          </cell>
          <cell r="B53">
            <v>585</v>
          </cell>
          <cell r="C53">
            <v>335</v>
          </cell>
        </row>
        <row r="54">
          <cell r="A54">
            <v>41244</v>
          </cell>
          <cell r="B54">
            <v>640</v>
          </cell>
          <cell r="C54">
            <v>360</v>
          </cell>
        </row>
        <row r="55">
          <cell r="A55">
            <v>41334</v>
          </cell>
          <cell r="B55">
            <v>615</v>
          </cell>
          <cell r="C55">
            <v>357.5</v>
          </cell>
        </row>
        <row r="56">
          <cell r="A56">
            <v>41426</v>
          </cell>
          <cell r="B56">
            <v>650</v>
          </cell>
          <cell r="C56">
            <v>355</v>
          </cell>
        </row>
        <row r="57">
          <cell r="A57">
            <v>41518</v>
          </cell>
          <cell r="B57">
            <v>670</v>
          </cell>
          <cell r="C57">
            <v>350</v>
          </cell>
        </row>
        <row r="58">
          <cell r="A58">
            <v>41609</v>
          </cell>
          <cell r="B58">
            <v>745</v>
          </cell>
          <cell r="C58">
            <v>370</v>
          </cell>
        </row>
        <row r="59">
          <cell r="A59">
            <v>41699</v>
          </cell>
          <cell r="B59">
            <v>680</v>
          </cell>
          <cell r="C59">
            <v>362</v>
          </cell>
        </row>
        <row r="60">
          <cell r="A60">
            <v>41791</v>
          </cell>
          <cell r="B60">
            <v>728</v>
          </cell>
          <cell r="C60">
            <v>368</v>
          </cell>
        </row>
        <row r="61">
          <cell r="A61">
            <v>41883</v>
          </cell>
          <cell r="B61">
            <v>730</v>
          </cell>
          <cell r="C61">
            <v>368.6</v>
          </cell>
        </row>
        <row r="62">
          <cell r="A62">
            <v>41974</v>
          </cell>
          <cell r="B62">
            <v>816</v>
          </cell>
          <cell r="C62">
            <v>380</v>
          </cell>
        </row>
        <row r="63">
          <cell r="A63">
            <v>42064</v>
          </cell>
          <cell r="B63">
            <v>792.5</v>
          </cell>
          <cell r="C63">
            <v>390</v>
          </cell>
        </row>
        <row r="64">
          <cell r="A64">
            <v>42156</v>
          </cell>
          <cell r="B64">
            <v>860</v>
          </cell>
          <cell r="C64">
            <v>395</v>
          </cell>
        </row>
        <row r="65">
          <cell r="A65">
            <v>42248</v>
          </cell>
          <cell r="B65">
            <v>888.2</v>
          </cell>
          <cell r="C65">
            <v>410</v>
          </cell>
        </row>
        <row r="66">
          <cell r="A66">
            <v>42339</v>
          </cell>
          <cell r="B66">
            <v>915</v>
          </cell>
          <cell r="C66">
            <v>412</v>
          </cell>
        </row>
        <row r="67">
          <cell r="A67">
            <v>42430</v>
          </cell>
          <cell r="B67">
            <v>850</v>
          </cell>
          <cell r="C67">
            <v>415</v>
          </cell>
        </row>
        <row r="68">
          <cell r="A68">
            <v>42522</v>
          </cell>
          <cell r="B68">
            <v>895</v>
          </cell>
          <cell r="C68">
            <v>425</v>
          </cell>
        </row>
        <row r="69">
          <cell r="A69">
            <v>42614</v>
          </cell>
          <cell r="B69">
            <v>900</v>
          </cell>
          <cell r="C69">
            <v>430.5</v>
          </cell>
        </row>
        <row r="70">
          <cell r="A70">
            <v>42705</v>
          </cell>
          <cell r="B70">
            <v>985.5</v>
          </cell>
          <cell r="C70">
            <v>445</v>
          </cell>
        </row>
        <row r="71">
          <cell r="A71">
            <v>42795</v>
          </cell>
          <cell r="B71">
            <v>930</v>
          </cell>
          <cell r="C71">
            <v>455</v>
          </cell>
        </row>
        <row r="72">
          <cell r="A72">
            <v>42887</v>
          </cell>
          <cell r="B72">
            <v>1050</v>
          </cell>
          <cell r="C72">
            <v>460</v>
          </cell>
        </row>
        <row r="73">
          <cell r="A73">
            <v>42979</v>
          </cell>
          <cell r="B73">
            <v>950</v>
          </cell>
          <cell r="C73">
            <v>460</v>
          </cell>
        </row>
        <row r="74">
          <cell r="A74">
            <v>43070</v>
          </cell>
          <cell r="B74">
            <v>1029</v>
          </cell>
          <cell r="C74">
            <v>471.5</v>
          </cell>
        </row>
        <row r="75">
          <cell r="A75">
            <v>43160</v>
          </cell>
          <cell r="B75">
            <v>955</v>
          </cell>
          <cell r="C75">
            <v>480</v>
          </cell>
        </row>
        <row r="76">
          <cell r="A76">
            <v>43252</v>
          </cell>
          <cell r="B76">
            <v>973.1</v>
          </cell>
          <cell r="C76">
            <v>480</v>
          </cell>
        </row>
        <row r="77">
          <cell r="A77">
            <v>43344</v>
          </cell>
          <cell r="B77">
            <v>950</v>
          </cell>
          <cell r="C77">
            <v>475</v>
          </cell>
        </row>
        <row r="78">
          <cell r="A78">
            <v>43435</v>
          </cell>
          <cell r="B78">
            <v>940</v>
          </cell>
          <cell r="C78">
            <v>464.8</v>
          </cell>
        </row>
        <row r="79">
          <cell r="A79">
            <v>43525</v>
          </cell>
          <cell r="B79">
            <v>870</v>
          </cell>
          <cell r="C79">
            <v>462</v>
          </cell>
        </row>
        <row r="80">
          <cell r="A80">
            <v>43617</v>
          </cell>
          <cell r="B80">
            <v>897</v>
          </cell>
          <cell r="C80">
            <v>470</v>
          </cell>
        </row>
        <row r="81">
          <cell r="A81">
            <v>43709</v>
          </cell>
          <cell r="B81">
            <v>900</v>
          </cell>
          <cell r="C81">
            <v>475</v>
          </cell>
        </row>
        <row r="82">
          <cell r="A82">
            <v>43800</v>
          </cell>
          <cell r="B82">
            <v>985</v>
          </cell>
          <cell r="C82">
            <v>500</v>
          </cell>
        </row>
        <row r="83">
          <cell r="A83">
            <v>43891</v>
          </cell>
          <cell r="B83">
            <v>947.5</v>
          </cell>
          <cell r="C83">
            <v>490</v>
          </cell>
        </row>
        <row r="84">
          <cell r="A84">
            <v>43983</v>
          </cell>
          <cell r="B84">
            <v>955</v>
          </cell>
          <cell r="C84">
            <v>490</v>
          </cell>
        </row>
        <row r="85">
          <cell r="A85">
            <v>44075</v>
          </cell>
          <cell r="B85">
            <v>945</v>
          </cell>
          <cell r="C85">
            <v>510</v>
          </cell>
        </row>
        <row r="86">
          <cell r="A86">
            <v>44166</v>
          </cell>
          <cell r="B86">
            <v>999</v>
          </cell>
          <cell r="C86">
            <v>541</v>
          </cell>
        </row>
        <row r="87">
          <cell r="A87">
            <v>44256</v>
          </cell>
          <cell r="B87">
            <v>1052</v>
          </cell>
          <cell r="C87">
            <v>560</v>
          </cell>
        </row>
        <row r="88">
          <cell r="A88">
            <v>44348</v>
          </cell>
          <cell r="B88">
            <v>1206.4000000000001</v>
          </cell>
          <cell r="C88">
            <v>590</v>
          </cell>
        </row>
        <row r="89">
          <cell r="A89">
            <v>44440</v>
          </cell>
          <cell r="B89">
            <v>1300</v>
          </cell>
          <cell r="C89">
            <v>625</v>
          </cell>
        </row>
        <row r="90">
          <cell r="A90">
            <v>44531</v>
          </cell>
          <cell r="B90">
            <v>1360</v>
          </cell>
          <cell r="C90">
            <v>685</v>
          </cell>
        </row>
        <row r="91">
          <cell r="A91">
            <v>44621</v>
          </cell>
          <cell r="B91">
            <v>1325</v>
          </cell>
          <cell r="C91">
            <v>702</v>
          </cell>
        </row>
        <row r="92">
          <cell r="A92">
            <v>44713</v>
          </cell>
          <cell r="B92">
            <v>1352.6</v>
          </cell>
          <cell r="C92">
            <v>700</v>
          </cell>
        </row>
        <row r="93">
          <cell r="A93">
            <v>44805</v>
          </cell>
          <cell r="B93">
            <v>1300</v>
          </cell>
          <cell r="C93">
            <v>690</v>
          </cell>
        </row>
        <row r="94">
          <cell r="A94">
            <v>44896</v>
          </cell>
          <cell r="B94">
            <v>1301</v>
          </cell>
          <cell r="C94">
            <v>702.8</v>
          </cell>
        </row>
        <row r="95">
          <cell r="A95">
            <v>44986</v>
          </cell>
          <cell r="B95">
            <v>1260</v>
          </cell>
          <cell r="C95">
            <v>700</v>
          </cell>
        </row>
        <row r="96">
          <cell r="A96">
            <v>45078</v>
          </cell>
          <cell r="B96">
            <v>1360</v>
          </cell>
          <cell r="C96">
            <v>710</v>
          </cell>
        </row>
        <row r="97">
          <cell r="A97">
            <v>45170</v>
          </cell>
          <cell r="B97">
            <v>1380</v>
          </cell>
          <cell r="C97">
            <v>720</v>
          </cell>
        </row>
        <row r="98">
          <cell r="A98">
            <v>45261</v>
          </cell>
          <cell r="B98">
            <v>1400</v>
          </cell>
          <cell r="C98">
            <v>720</v>
          </cell>
        </row>
        <row r="99">
          <cell r="A99">
            <v>45352</v>
          </cell>
          <cell r="B99">
            <v>1400</v>
          </cell>
          <cell r="C99">
            <v>742.3</v>
          </cell>
        </row>
        <row r="100">
          <cell r="A100">
            <v>45444</v>
          </cell>
          <cell r="B100">
            <v>1400</v>
          </cell>
          <cell r="C100">
            <v>735</v>
          </cell>
        </row>
      </sheetData>
      <sheetData sheetId="2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3D6ECAC-B435-4570-B335-B49E64377BDE}" name="Table1" displayName="Table1" ref="A1:E62" totalsRowShown="0" headerRowDxfId="26" dataDxfId="25">
  <autoFilter ref="A1:E62" xr:uid="{23D6ECAC-B435-4570-B335-B49E64377BDE}"/>
  <tableColumns count="5">
    <tableColumn id="1" xr3:uid="{B0938CAE-6A59-4292-A13C-10D401AEDD75}" name="Period" dataDxfId="24"/>
    <tableColumn id="2" xr3:uid="{32353C28-947E-419B-AF94-59A62DA5750D}" name="Occupancy Type" dataDxfId="23"/>
    <tableColumn id="3" xr3:uid="{71F09388-1142-4C6A-9BE4-EAE28B399B1E}" name="Quantity of First Home Loan" dataDxfId="12">
      <calculatedColumnFormula>_xlfn.XLOOKUP(A2,[2]Data1!$A:$A,[2]Data1!$C:$C,0,0)</calculatedColumnFormula>
    </tableColumn>
    <tableColumn id="4" xr3:uid="{27E593B9-0730-43DA-845E-7F3E1171E237}" name="Value of Loan (Million)" dataDxfId="11" dataCellStyle="Currency">
      <calculatedColumnFormula>_xlfn.XLOOKUP(A2,[2]Data1!$A:$A,[2]Data1!$AE:$AE,0,0)</calculatedColumnFormula>
    </tableColumn>
    <tableColumn id="5" xr3:uid="{91722955-2C46-4491-A126-3B04C8520970}" name="Average of Loan (,000)" dataDxfId="22" dataCellStyle="Currency">
      <calculatedColumnFormula>$D2/$C2*1000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9E9AAE5-570D-42D2-871F-82400B4C39A4}" name="Table2" displayName="Table2" ref="A1:E62" totalsRowShown="0" headerRowDxfId="1" dataDxfId="0">
  <autoFilter ref="A1:E62" xr:uid="{09E9AAE5-570D-42D2-871F-82400B4C39A4}"/>
  <tableColumns count="5">
    <tableColumn id="1" xr3:uid="{98A8053F-2BAC-4F99-9519-255A886E7161}" name="Period" dataDxfId="6"/>
    <tableColumn id="2" xr3:uid="{C4A878D5-EFA4-4FCC-AE7B-48D0FD6B7D4A}" name="Occupancy Type" dataDxfId="5"/>
    <tableColumn id="3" xr3:uid="{1CE8D1EE-5616-4680-8F23-F50E3888258F}" name="Quantity of Subsequent Loan" dataDxfId="4">
      <calculatedColumnFormula array="1">_xlfn.XLOOKUP($A2,[3]Data1!$A:$A,[3]Data1!$C:$C - 'NSW-FHB-OO'!$C2,0,0)</calculatedColumnFormula>
    </tableColumn>
    <tableColumn id="4" xr3:uid="{5702D023-29EA-40D8-A2F3-81523979C6CD}" name="Value of Subsequent Loan (Million)" dataDxfId="3" dataCellStyle="Currency">
      <calculatedColumnFormula array="1">_xlfn.XLOOKUP($A2,[3]Data1!$A:$A,[3]Data1!$U:$U-'NSW-FHB-OO'!D2,0,0)</calculatedColumnFormula>
    </tableColumn>
    <tableColumn id="5" xr3:uid="{AC113310-7353-488E-BB5B-3BF1D287803C}" name="Average of Loan (,000)" dataDxfId="2" dataCellStyle="Currency">
      <calculatedColumnFormula>$D2/$C2*1000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3BB4B6B-C333-4C7A-8BB4-CB88218912CE}" name="Table3" displayName="Table3" ref="A1:E62" totalsRowShown="0" headerRowDxfId="21">
  <autoFilter ref="A1:E62" xr:uid="{F3BB4B6B-C333-4C7A-8BB4-CB88218912CE}"/>
  <tableColumns count="5">
    <tableColumn id="1" xr3:uid="{3A9B4EA1-78B5-4C1A-9338-95DA43563209}" name="Period" dataDxfId="20"/>
    <tableColumn id="2" xr3:uid="{9D415A8A-B8D1-4D67-8D6E-2BE988773BEE}" name="Occupancy Type" dataDxfId="19"/>
    <tableColumn id="3" xr3:uid="{5A958933-196E-4495-99DD-E1440FA20315}" name="Quantity of First Home Loan" dataDxfId="10">
      <calculatedColumnFormula>_xlfn.XLOOKUP($A2,[4]Data1!$A:$A,[4]Data1!$C:$C,0,0)</calculatedColumnFormula>
    </tableColumn>
    <tableColumn id="4" xr3:uid="{EC4748F7-73FC-4D69-81D7-6828F43EFD09}" name="Value of Loan (Million)" dataDxfId="9" dataCellStyle="Currency">
      <calculatedColumnFormula>_xlfn.XLOOKUP($A2,[4]Data1!$A:$A,[4]Data1!$L:$L,0,0)</calculatedColumnFormula>
    </tableColumn>
    <tableColumn id="5" xr3:uid="{62A437B5-7227-466B-A800-FF89A60CF41E}" name="Average of Loan (,000)" dataCellStyle="Currency">
      <calculatedColumnFormula>$D2/$C2*1000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6899335-B73D-471F-9CF2-BD509484DEC3}" name="Table4" displayName="Table4" ref="A1:E62" totalsRowShown="0" headerRowDxfId="18">
  <autoFilter ref="A1:E62" xr:uid="{E6899335-B73D-471F-9CF2-BD509484DEC3}"/>
  <tableColumns count="5">
    <tableColumn id="1" xr3:uid="{364CAB86-5753-4D9B-A105-31DCA2A1191D}" name="Period" dataDxfId="17"/>
    <tableColumn id="2" xr3:uid="{ABF3291D-B282-4143-B4CC-02851E5AD749}" name="Occupancy Type"/>
    <tableColumn id="3" xr3:uid="{C8BAF243-5213-4224-86EC-C1CFA10EACF0}" name="Quantity of Subsequent Loan" dataDxfId="16">
      <calculatedColumnFormula>_xlfn.XLOOKUP($A2,[1]Data1!$A:$A,[1]Data1!$C:$C,0,0)</calculatedColumnFormula>
    </tableColumn>
    <tableColumn id="4" xr3:uid="{3B98078C-C52D-4A13-B9B9-C9B148F82A20}" name="Value of Loan (Million)" dataDxfId="15" dataCellStyle="Currency">
      <calculatedColumnFormula array="1">_xlfn.XLOOKUP($A2,[1]Data1!$A:$A,[1]Data1!$U:$U-'NSW-FHB-Investment'!D2,0,0)</calculatedColumnFormula>
    </tableColumn>
    <tableColumn id="5" xr3:uid="{CF76DBE9-7FF0-43DF-9377-7F3A48227673}" name="Average of Loan (,000)" dataCellStyle="Currency">
      <calculatedColumnFormula>$D2/$C2*1000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1D014A8-0D83-4259-BFF4-5288BB506F26}" name="Table5" displayName="Table5" ref="A1:C22" totalsRowShown="0" headerRowDxfId="14">
  <autoFilter ref="A1:C22" xr:uid="{21D014A8-0D83-4259-BFF4-5288BB506F26}"/>
  <tableColumns count="3">
    <tableColumn id="1" xr3:uid="{FEE3DE20-AB8E-4625-929F-BE625518275D}" name="Period" dataDxfId="13"/>
    <tableColumn id="2" xr3:uid="{8F8D763E-93BE-4AF3-AB30-C00B951A1377}" name="Median Sydney (,000)" dataDxfId="8" dataCellStyle="Currency">
      <calculatedColumnFormula>_xlfn.XLOOKUP($A2,[5]Data1!$A:$A,[5]Data1!$B:$B,0,0)</calculatedColumnFormula>
    </tableColumn>
    <tableColumn id="3" xr3:uid="{440C39EB-0438-4EAA-9E8C-0A59FBE489EC}" name="NSW Median Other Than Sydney (,000)" dataDxfId="7" dataCellStyle="Currency">
      <calculatedColumnFormula>_xlfn.XLOOKUP(A2,[5]Data1!$A:$A,[5]Data1!$C:$C,0,0)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EB71F-F5C1-4500-9DCC-A19E66754BA6}">
  <dimension ref="A1"/>
  <sheetViews>
    <sheetView topLeftCell="A19" zoomScaleNormal="100" workbookViewId="0">
      <selection activeCell="Q13" sqref="Q13"/>
    </sheetView>
  </sheetViews>
  <sheetFormatPr defaultRowHeight="14.5" x14ac:dyDescent="0.35"/>
  <cols>
    <col min="1" max="1" width="7.90625" customWidth="1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2F2CD-A19A-496F-82FA-8D5E49662762}">
  <dimension ref="A1:E62"/>
  <sheetViews>
    <sheetView workbookViewId="0">
      <selection activeCell="D2" sqref="D2"/>
    </sheetView>
  </sheetViews>
  <sheetFormatPr defaultRowHeight="14.5" x14ac:dyDescent="0.35"/>
  <cols>
    <col min="1" max="1" width="8.7265625" bestFit="1" customWidth="1"/>
    <col min="2" max="2" width="16.54296875" customWidth="1"/>
    <col min="3" max="3" width="25.7265625" customWidth="1"/>
    <col min="4" max="4" width="21.26953125" style="5" customWidth="1"/>
    <col min="5" max="5" width="23.08984375" style="5" customWidth="1"/>
  </cols>
  <sheetData>
    <row r="1" spans="1:5" x14ac:dyDescent="0.35">
      <c r="A1" s="1" t="s">
        <v>0</v>
      </c>
      <c r="B1" s="1" t="s">
        <v>1</v>
      </c>
      <c r="C1" s="1" t="s">
        <v>4</v>
      </c>
      <c r="D1" s="6" t="s">
        <v>7</v>
      </c>
      <c r="E1" s="4" t="s">
        <v>8</v>
      </c>
    </row>
    <row r="2" spans="1:5" x14ac:dyDescent="0.35">
      <c r="A2" s="3">
        <v>43647</v>
      </c>
      <c r="B2" s="3" t="s">
        <v>2</v>
      </c>
      <c r="C2">
        <f>_xlfn.XLOOKUP(A2,[2]Data1!$A:$A,[2]Data1!$C:$C,0,0)</f>
        <v>2280</v>
      </c>
      <c r="D2" s="5">
        <f>_xlfn.XLOOKUP(A2,[2]Data1!$A:$A,[2]Data1!$AE:$AE,0,0)</f>
        <v>1162.9000000000001</v>
      </c>
      <c r="E2" s="5">
        <f t="shared" ref="E2:E33" si="0">$D2/$C2*1000</f>
        <v>510.04385964912279</v>
      </c>
    </row>
    <row r="3" spans="1:5" x14ac:dyDescent="0.35">
      <c r="A3" s="3">
        <v>43678</v>
      </c>
      <c r="B3" s="3" t="s">
        <v>2</v>
      </c>
      <c r="C3">
        <f>_xlfn.XLOOKUP(A3,[2]Data1!$A:$A,[2]Data1!$C:$C,0,0)</f>
        <v>2280</v>
      </c>
      <c r="D3" s="5">
        <f>_xlfn.XLOOKUP(A3,[2]Data1!$A:$A,[2]Data1!$AE:$AE,0,0)</f>
        <v>1206.9000000000001</v>
      </c>
      <c r="E3" s="5">
        <f t="shared" si="0"/>
        <v>529.34210526315792</v>
      </c>
    </row>
    <row r="4" spans="1:5" x14ac:dyDescent="0.35">
      <c r="A4" s="3">
        <v>43709</v>
      </c>
      <c r="B4" s="3" t="s">
        <v>2</v>
      </c>
      <c r="C4">
        <f>_xlfn.XLOOKUP(A4,[2]Data1!$A:$A,[2]Data1!$C:$C,0,0)</f>
        <v>2210</v>
      </c>
      <c r="D4" s="5">
        <f>_xlfn.XLOOKUP(A4,[2]Data1!$A:$A,[2]Data1!$AE:$AE,0,0)</f>
        <v>1242.4000000000001</v>
      </c>
      <c r="E4" s="5">
        <f t="shared" si="0"/>
        <v>562.17194570135757</v>
      </c>
    </row>
    <row r="5" spans="1:5" x14ac:dyDescent="0.35">
      <c r="A5" s="3">
        <v>43739</v>
      </c>
      <c r="B5" s="3" t="s">
        <v>2</v>
      </c>
      <c r="C5">
        <f>_xlfn.XLOOKUP(A5,[2]Data1!$A:$A,[2]Data1!$C:$C,0,0)</f>
        <v>2386</v>
      </c>
      <c r="D5" s="5">
        <f>_xlfn.XLOOKUP(A5,[2]Data1!$A:$A,[2]Data1!$AE:$AE,0,0)</f>
        <v>1283.3</v>
      </c>
      <c r="E5" s="5">
        <f t="shared" si="0"/>
        <v>537.84576697401508</v>
      </c>
    </row>
    <row r="6" spans="1:5" x14ac:dyDescent="0.35">
      <c r="A6" s="3">
        <v>43770</v>
      </c>
      <c r="B6" s="3" t="s">
        <v>2</v>
      </c>
      <c r="C6">
        <f>_xlfn.XLOOKUP(A6,[2]Data1!$A:$A,[2]Data1!$C:$C,0,0)</f>
        <v>2607</v>
      </c>
      <c r="D6" s="5">
        <f>_xlfn.XLOOKUP(A6,[2]Data1!$A:$A,[2]Data1!$AE:$AE,0,0)</f>
        <v>1352.1</v>
      </c>
      <c r="E6" s="5">
        <f t="shared" si="0"/>
        <v>518.64211737629455</v>
      </c>
    </row>
    <row r="7" spans="1:5" x14ac:dyDescent="0.35">
      <c r="A7" s="3">
        <v>43800</v>
      </c>
      <c r="B7" s="3" t="s">
        <v>2</v>
      </c>
      <c r="C7">
        <f>_xlfn.XLOOKUP(A7,[2]Data1!$A:$A,[2]Data1!$C:$C,0,0)</f>
        <v>2490</v>
      </c>
      <c r="D7" s="5">
        <f>_xlfn.XLOOKUP(A7,[2]Data1!$A:$A,[2]Data1!$AE:$AE,0,0)</f>
        <v>1427.9</v>
      </c>
      <c r="E7" s="5">
        <f t="shared" si="0"/>
        <v>573.45381526104427</v>
      </c>
    </row>
    <row r="8" spans="1:5" x14ac:dyDescent="0.35">
      <c r="A8" s="3">
        <v>43831</v>
      </c>
      <c r="B8" s="3" t="s">
        <v>2</v>
      </c>
      <c r="C8">
        <f>_xlfn.XLOOKUP(A8,[2]Data1!$A:$A,[2]Data1!$C:$C,0,0)</f>
        <v>1970</v>
      </c>
      <c r="D8" s="5">
        <f>_xlfn.XLOOKUP(A8,[2]Data1!$A:$A,[2]Data1!$AE:$AE,0,0)</f>
        <v>1445.5</v>
      </c>
      <c r="E8" s="5">
        <f t="shared" si="0"/>
        <v>733.75634517766503</v>
      </c>
    </row>
    <row r="9" spans="1:5" x14ac:dyDescent="0.35">
      <c r="A9" s="3">
        <v>43862</v>
      </c>
      <c r="B9" s="3" t="s">
        <v>2</v>
      </c>
      <c r="C9">
        <f>_xlfn.XLOOKUP(A9,[2]Data1!$A:$A,[2]Data1!$C:$C,0,0)</f>
        <v>2030</v>
      </c>
      <c r="D9" s="5">
        <f>_xlfn.XLOOKUP(A9,[2]Data1!$A:$A,[2]Data1!$AE:$AE,0,0)</f>
        <v>1325.2</v>
      </c>
      <c r="E9" s="5">
        <f t="shared" si="0"/>
        <v>652.807881773399</v>
      </c>
    </row>
    <row r="10" spans="1:5" x14ac:dyDescent="0.35">
      <c r="A10" s="3">
        <v>43891</v>
      </c>
      <c r="B10" s="3" t="s">
        <v>2</v>
      </c>
      <c r="C10">
        <f>_xlfn.XLOOKUP(A10,[2]Data1!$A:$A,[2]Data1!$C:$C,0,0)</f>
        <v>2616</v>
      </c>
      <c r="D10" s="5">
        <f>_xlfn.XLOOKUP(A10,[2]Data1!$A:$A,[2]Data1!$AE:$AE,0,0)</f>
        <v>1334.4</v>
      </c>
      <c r="E10" s="5">
        <f t="shared" si="0"/>
        <v>510.09174311926608</v>
      </c>
    </row>
    <row r="11" spans="1:5" x14ac:dyDescent="0.35">
      <c r="A11" s="3">
        <v>43922</v>
      </c>
      <c r="B11" s="3" t="s">
        <v>2</v>
      </c>
      <c r="C11">
        <f>_xlfn.XLOOKUP(A11,[2]Data1!$A:$A,[2]Data1!$C:$C,0,0)</f>
        <v>2332</v>
      </c>
      <c r="D11" s="5">
        <f>_xlfn.XLOOKUP(A11,[2]Data1!$A:$A,[2]Data1!$AE:$AE,0,0)</f>
        <v>1511</v>
      </c>
      <c r="E11" s="5">
        <f t="shared" si="0"/>
        <v>647.94168096054898</v>
      </c>
    </row>
    <row r="12" spans="1:5" x14ac:dyDescent="0.35">
      <c r="A12" s="3">
        <v>43952</v>
      </c>
      <c r="B12" s="3" t="s">
        <v>2</v>
      </c>
      <c r="C12">
        <f>_xlfn.XLOOKUP(A12,[2]Data1!$A:$A,[2]Data1!$C:$C,0,0)</f>
        <v>2067</v>
      </c>
      <c r="D12" s="5">
        <f>_xlfn.XLOOKUP(A12,[2]Data1!$A:$A,[2]Data1!$AE:$AE,0,0)</f>
        <v>1289.7</v>
      </c>
      <c r="E12" s="5">
        <f t="shared" si="0"/>
        <v>623.94775036284477</v>
      </c>
    </row>
    <row r="13" spans="1:5" x14ac:dyDescent="0.35">
      <c r="A13" s="3">
        <v>43983</v>
      </c>
      <c r="B13" s="3" t="s">
        <v>2</v>
      </c>
      <c r="C13">
        <f>_xlfn.XLOOKUP(A13,[2]Data1!$A:$A,[2]Data1!$C:$C,0,0)</f>
        <v>2439</v>
      </c>
      <c r="D13" s="5">
        <f>_xlfn.XLOOKUP(A13,[2]Data1!$A:$A,[2]Data1!$AE:$AE,0,0)</f>
        <v>1191.7</v>
      </c>
      <c r="E13" s="5">
        <f t="shared" si="0"/>
        <v>488.60188601886023</v>
      </c>
    </row>
    <row r="14" spans="1:5" x14ac:dyDescent="0.35">
      <c r="A14" s="3">
        <v>44013</v>
      </c>
      <c r="B14" s="3" t="s">
        <v>2</v>
      </c>
      <c r="C14">
        <f>_xlfn.XLOOKUP(A14,[2]Data1!$A:$A,[2]Data1!$C:$C,0,0)</f>
        <v>2812</v>
      </c>
      <c r="D14" s="5">
        <f>_xlfn.XLOOKUP(A14,[2]Data1!$A:$A,[2]Data1!$AE:$AE,0,0)</f>
        <v>1430.5</v>
      </c>
      <c r="E14" s="5">
        <f t="shared" si="0"/>
        <v>508.71266002844948</v>
      </c>
    </row>
    <row r="15" spans="1:5" x14ac:dyDescent="0.35">
      <c r="A15" s="3">
        <v>44044</v>
      </c>
      <c r="B15" s="3" t="s">
        <v>2</v>
      </c>
      <c r="C15">
        <f>_xlfn.XLOOKUP(A15,[2]Data1!$A:$A,[2]Data1!$C:$C,0,0)</f>
        <v>2861</v>
      </c>
      <c r="D15" s="5">
        <f>_xlfn.XLOOKUP(A15,[2]Data1!$A:$A,[2]Data1!$AE:$AE,0,0)</f>
        <v>1673.9</v>
      </c>
      <c r="E15" s="5">
        <f t="shared" si="0"/>
        <v>585.07514854945828</v>
      </c>
    </row>
    <row r="16" spans="1:5" x14ac:dyDescent="0.35">
      <c r="A16" s="3">
        <v>44075</v>
      </c>
      <c r="B16" s="3" t="s">
        <v>2</v>
      </c>
      <c r="C16">
        <f>_xlfn.XLOOKUP(A16,[2]Data1!$A:$A,[2]Data1!$C:$C,0,0)</f>
        <v>3354</v>
      </c>
      <c r="D16" s="5">
        <f>_xlfn.XLOOKUP(A16,[2]Data1!$A:$A,[2]Data1!$AE:$AE,0,0)</f>
        <v>1534.3</v>
      </c>
      <c r="E16" s="5">
        <f t="shared" si="0"/>
        <v>457.45378652355396</v>
      </c>
    </row>
    <row r="17" spans="1:5" x14ac:dyDescent="0.35">
      <c r="A17" s="3">
        <v>44105</v>
      </c>
      <c r="B17" s="3" t="s">
        <v>2</v>
      </c>
      <c r="C17">
        <f>_xlfn.XLOOKUP(A17,[2]Data1!$A:$A,[2]Data1!$C:$C,0,0)</f>
        <v>3442</v>
      </c>
      <c r="D17" s="5">
        <f>_xlfn.XLOOKUP(A17,[2]Data1!$A:$A,[2]Data1!$AE:$AE,0,0)</f>
        <v>1330.2</v>
      </c>
      <c r="E17" s="5">
        <f t="shared" si="0"/>
        <v>386.46135967460782</v>
      </c>
    </row>
    <row r="18" spans="1:5" x14ac:dyDescent="0.35">
      <c r="A18" s="3">
        <v>44136</v>
      </c>
      <c r="B18" s="3" t="s">
        <v>2</v>
      </c>
      <c r="C18">
        <f>_xlfn.XLOOKUP(A18,[2]Data1!$A:$A,[2]Data1!$C:$C,0,0)</f>
        <v>3510</v>
      </c>
      <c r="D18" s="5">
        <f>_xlfn.XLOOKUP(A18,[2]Data1!$A:$A,[2]Data1!$AE:$AE,0,0)</f>
        <v>1631.3</v>
      </c>
      <c r="E18" s="5">
        <f t="shared" si="0"/>
        <v>464.7578347578347</v>
      </c>
    </row>
    <row r="19" spans="1:5" x14ac:dyDescent="0.35">
      <c r="A19" s="3">
        <v>44166</v>
      </c>
      <c r="B19" s="3" t="s">
        <v>2</v>
      </c>
      <c r="C19">
        <f>_xlfn.XLOOKUP(A19,[2]Data1!$A:$A,[2]Data1!$C:$C,0,0)</f>
        <v>3859</v>
      </c>
      <c r="D19" s="5">
        <f>_xlfn.XLOOKUP(A19,[2]Data1!$A:$A,[2]Data1!$AE:$AE,0,0)</f>
        <v>1954</v>
      </c>
      <c r="E19" s="5">
        <f t="shared" si="0"/>
        <v>506.3487950246178</v>
      </c>
    </row>
    <row r="20" spans="1:5" x14ac:dyDescent="0.35">
      <c r="A20" s="3">
        <v>44197</v>
      </c>
      <c r="B20" s="3" t="s">
        <v>2</v>
      </c>
      <c r="C20">
        <f>_xlfn.XLOOKUP(A20,[2]Data1!$A:$A,[2]Data1!$C:$C,0,0)</f>
        <v>2717</v>
      </c>
      <c r="D20" s="5">
        <f>_xlfn.XLOOKUP(A20,[2]Data1!$A:$A,[2]Data1!$AE:$AE,0,0)</f>
        <v>2293.6999999999998</v>
      </c>
      <c r="E20" s="5">
        <f t="shared" si="0"/>
        <v>844.20316525579676</v>
      </c>
    </row>
    <row r="21" spans="1:5" x14ac:dyDescent="0.35">
      <c r="A21" s="3">
        <v>44228</v>
      </c>
      <c r="B21" s="3" t="s">
        <v>2</v>
      </c>
      <c r="C21">
        <f>_xlfn.XLOOKUP(A21,[2]Data1!$A:$A,[2]Data1!$C:$C,0,0)</f>
        <v>2747</v>
      </c>
      <c r="D21" s="5">
        <f>_xlfn.XLOOKUP(A21,[2]Data1!$A:$A,[2]Data1!$AE:$AE,0,0)</f>
        <v>2172.6999999999998</v>
      </c>
      <c r="E21" s="5">
        <f t="shared" si="0"/>
        <v>790.93556607207859</v>
      </c>
    </row>
    <row r="22" spans="1:5" x14ac:dyDescent="0.35">
      <c r="A22" s="3">
        <v>44256</v>
      </c>
      <c r="B22" s="3" t="s">
        <v>2</v>
      </c>
      <c r="C22">
        <f>_xlfn.XLOOKUP(A22,[2]Data1!$A:$A,[2]Data1!$C:$C,0,0)</f>
        <v>3733</v>
      </c>
      <c r="D22" s="5">
        <f>_xlfn.XLOOKUP(A22,[2]Data1!$A:$A,[2]Data1!$AE:$AE,0,0)</f>
        <v>2039.5</v>
      </c>
      <c r="E22" s="5">
        <f t="shared" si="0"/>
        <v>546.34342351995713</v>
      </c>
    </row>
    <row r="23" spans="1:5" x14ac:dyDescent="0.35">
      <c r="A23" s="3">
        <v>44287</v>
      </c>
      <c r="B23" s="3" t="s">
        <v>2</v>
      </c>
      <c r="C23">
        <f>_xlfn.XLOOKUP(A23,[2]Data1!$A:$A,[2]Data1!$C:$C,0,0)</f>
        <v>3341</v>
      </c>
      <c r="D23" s="5">
        <f>_xlfn.XLOOKUP(A23,[2]Data1!$A:$A,[2]Data1!$AE:$AE,0,0)</f>
        <v>2158.5</v>
      </c>
      <c r="E23" s="5">
        <f t="shared" si="0"/>
        <v>646.06405267883872</v>
      </c>
    </row>
    <row r="24" spans="1:5" x14ac:dyDescent="0.35">
      <c r="A24" s="3">
        <v>44317</v>
      </c>
      <c r="B24" s="3" t="s">
        <v>2</v>
      </c>
      <c r="C24">
        <f>_xlfn.XLOOKUP(A24,[2]Data1!$A:$A,[2]Data1!$C:$C,0,0)</f>
        <v>3454</v>
      </c>
      <c r="D24" s="5">
        <f>_xlfn.XLOOKUP(A24,[2]Data1!$A:$A,[2]Data1!$AE:$AE,0,0)</f>
        <v>2098.6</v>
      </c>
      <c r="E24" s="5">
        <f t="shared" si="0"/>
        <v>607.58540822235091</v>
      </c>
    </row>
    <row r="25" spans="1:5" x14ac:dyDescent="0.35">
      <c r="A25" s="3">
        <v>44348</v>
      </c>
      <c r="B25" s="3" t="s">
        <v>2</v>
      </c>
      <c r="C25">
        <f>_xlfn.XLOOKUP(A25,[2]Data1!$A:$A,[2]Data1!$C:$C,0,0)</f>
        <v>3433</v>
      </c>
      <c r="D25" s="5">
        <f>_xlfn.XLOOKUP(A25,[2]Data1!$A:$A,[2]Data1!$AE:$AE,0,0)</f>
        <v>2030.9</v>
      </c>
      <c r="E25" s="5">
        <f t="shared" si="0"/>
        <v>591.58170696184095</v>
      </c>
    </row>
    <row r="26" spans="1:5" x14ac:dyDescent="0.35">
      <c r="A26" s="3">
        <v>44378</v>
      </c>
      <c r="B26" s="3" t="s">
        <v>2</v>
      </c>
      <c r="C26">
        <f>_xlfn.XLOOKUP(A26,[2]Data1!$A:$A,[2]Data1!$C:$C,0,0)</f>
        <v>3333</v>
      </c>
      <c r="D26" s="5">
        <f>_xlfn.XLOOKUP(A26,[2]Data1!$A:$A,[2]Data1!$AE:$AE,0,0)</f>
        <v>1955</v>
      </c>
      <c r="E26" s="5">
        <f t="shared" si="0"/>
        <v>586.5586558655865</v>
      </c>
    </row>
    <row r="27" spans="1:5" x14ac:dyDescent="0.35">
      <c r="A27" s="3">
        <v>44409</v>
      </c>
      <c r="B27" s="3" t="s">
        <v>2</v>
      </c>
      <c r="C27">
        <f>_xlfn.XLOOKUP(A27,[2]Data1!$A:$A,[2]Data1!$C:$C,0,0)</f>
        <v>2934</v>
      </c>
      <c r="D27" s="5">
        <f>_xlfn.XLOOKUP(A27,[2]Data1!$A:$A,[2]Data1!$AE:$AE,0,0)</f>
        <v>1852.9</v>
      </c>
      <c r="E27" s="5">
        <f t="shared" si="0"/>
        <v>631.52692569870487</v>
      </c>
    </row>
    <row r="28" spans="1:5" x14ac:dyDescent="0.35">
      <c r="A28" s="3">
        <v>44440</v>
      </c>
      <c r="B28" s="3" t="s">
        <v>2</v>
      </c>
      <c r="C28">
        <f>_xlfn.XLOOKUP(A28,[2]Data1!$A:$A,[2]Data1!$C:$C,0,0)</f>
        <v>2978</v>
      </c>
      <c r="D28" s="5">
        <f>_xlfn.XLOOKUP(A28,[2]Data1!$A:$A,[2]Data1!$AE:$AE,0,0)</f>
        <v>1613.8</v>
      </c>
      <c r="E28" s="5">
        <f t="shared" si="0"/>
        <v>541.90732034922758</v>
      </c>
    </row>
    <row r="29" spans="1:5" x14ac:dyDescent="0.35">
      <c r="A29" s="3">
        <v>44470</v>
      </c>
      <c r="B29" s="3" t="s">
        <v>2</v>
      </c>
      <c r="C29">
        <f>_xlfn.XLOOKUP(A29,[2]Data1!$A:$A,[2]Data1!$C:$C,0,0)</f>
        <v>2816</v>
      </c>
      <c r="D29" s="5">
        <f>_xlfn.XLOOKUP(A29,[2]Data1!$A:$A,[2]Data1!$AE:$AE,0,0)</f>
        <v>1630.6</v>
      </c>
      <c r="E29" s="5">
        <f t="shared" si="0"/>
        <v>579.04829545454538</v>
      </c>
    </row>
    <row r="30" spans="1:5" x14ac:dyDescent="0.35">
      <c r="A30" s="3">
        <v>44501</v>
      </c>
      <c r="B30" s="3" t="s">
        <v>2</v>
      </c>
      <c r="C30">
        <f>_xlfn.XLOOKUP(A30,[2]Data1!$A:$A,[2]Data1!$C:$C,0,0)</f>
        <v>3163</v>
      </c>
      <c r="D30" s="5">
        <f>_xlfn.XLOOKUP(A30,[2]Data1!$A:$A,[2]Data1!$AE:$AE,0,0)</f>
        <v>1728.9</v>
      </c>
      <c r="E30" s="5">
        <f t="shared" si="0"/>
        <v>546.60132785330381</v>
      </c>
    </row>
    <row r="31" spans="1:5" x14ac:dyDescent="0.35">
      <c r="A31" s="3">
        <v>44531</v>
      </c>
      <c r="B31" s="3" t="s">
        <v>2</v>
      </c>
      <c r="C31">
        <f>_xlfn.XLOOKUP(A31,[2]Data1!$A:$A,[2]Data1!$C:$C,0,0)</f>
        <v>3038</v>
      </c>
      <c r="D31" s="5">
        <f>_xlfn.XLOOKUP(A31,[2]Data1!$A:$A,[2]Data1!$AE:$AE,0,0)</f>
        <v>1813.1</v>
      </c>
      <c r="E31" s="5">
        <f t="shared" si="0"/>
        <v>596.80710994075048</v>
      </c>
    </row>
    <row r="32" spans="1:5" x14ac:dyDescent="0.35">
      <c r="A32" s="3">
        <v>44562</v>
      </c>
      <c r="B32" s="3" t="s">
        <v>2</v>
      </c>
      <c r="C32">
        <f>_xlfn.XLOOKUP(A32,[2]Data1!$A:$A,[2]Data1!$C:$C,0,0)</f>
        <v>2111</v>
      </c>
      <c r="D32" s="5">
        <f>_xlfn.XLOOKUP(A32,[2]Data1!$A:$A,[2]Data1!$AE:$AE,0,0)</f>
        <v>1906.7</v>
      </c>
      <c r="E32" s="5">
        <f t="shared" si="0"/>
        <v>903.22122216958792</v>
      </c>
    </row>
    <row r="33" spans="1:5" x14ac:dyDescent="0.35">
      <c r="A33" s="3">
        <v>44593</v>
      </c>
      <c r="B33" s="3" t="s">
        <v>2</v>
      </c>
      <c r="C33">
        <f>_xlfn.XLOOKUP(A33,[2]Data1!$A:$A,[2]Data1!$C:$C,0,0)</f>
        <v>1934</v>
      </c>
      <c r="D33" s="5">
        <f>_xlfn.XLOOKUP(A33,[2]Data1!$A:$A,[2]Data1!$AE:$AE,0,0)</f>
        <v>1749.1</v>
      </c>
      <c r="E33" s="5">
        <f t="shared" si="0"/>
        <v>904.39503619441564</v>
      </c>
    </row>
    <row r="34" spans="1:5" x14ac:dyDescent="0.35">
      <c r="A34" s="3">
        <v>44621</v>
      </c>
      <c r="B34" s="3" t="s">
        <v>2</v>
      </c>
      <c r="C34">
        <f>_xlfn.XLOOKUP(A34,[2]Data1!$A:$A,[2]Data1!$C:$C,0,0)</f>
        <v>2653</v>
      </c>
      <c r="D34" s="5">
        <f>_xlfn.XLOOKUP(A34,[2]Data1!$A:$A,[2]Data1!$AE:$AE,0,0)</f>
        <v>1743.3</v>
      </c>
      <c r="E34" s="5">
        <f t="shared" ref="E34:E62" si="1">$D34/$C34*1000</f>
        <v>657.10516396532228</v>
      </c>
    </row>
    <row r="35" spans="1:5" x14ac:dyDescent="0.35">
      <c r="A35" s="3">
        <v>44652</v>
      </c>
      <c r="B35" s="3" t="s">
        <v>2</v>
      </c>
      <c r="C35">
        <f>_xlfn.XLOOKUP(A35,[2]Data1!$A:$A,[2]Data1!$C:$C,0,0)</f>
        <v>2164</v>
      </c>
      <c r="D35" s="5">
        <f>_xlfn.XLOOKUP(A35,[2]Data1!$A:$A,[2]Data1!$AE:$AE,0,0)</f>
        <v>1639.7</v>
      </c>
      <c r="E35" s="5">
        <f t="shared" si="1"/>
        <v>757.71719038817014</v>
      </c>
    </row>
    <row r="36" spans="1:5" x14ac:dyDescent="0.35">
      <c r="A36" s="3">
        <v>44682</v>
      </c>
      <c r="B36" s="3" t="s">
        <v>2</v>
      </c>
      <c r="C36">
        <f>_xlfn.XLOOKUP(A36,[2]Data1!$A:$A,[2]Data1!$C:$C,0,0)</f>
        <v>2542</v>
      </c>
      <c r="D36" s="5">
        <f>_xlfn.XLOOKUP(A36,[2]Data1!$A:$A,[2]Data1!$AE:$AE,0,0)</f>
        <v>1720.5</v>
      </c>
      <c r="E36" s="5">
        <f t="shared" si="1"/>
        <v>676.82926829268297</v>
      </c>
    </row>
    <row r="37" spans="1:5" x14ac:dyDescent="0.35">
      <c r="A37" s="3">
        <v>44713</v>
      </c>
      <c r="B37" s="3" t="s">
        <v>2</v>
      </c>
      <c r="C37">
        <f>_xlfn.XLOOKUP(A37,[2]Data1!$A:$A,[2]Data1!$C:$C,0,0)</f>
        <v>2256</v>
      </c>
      <c r="D37" s="5">
        <f>_xlfn.XLOOKUP(A37,[2]Data1!$A:$A,[2]Data1!$AE:$AE,0,0)</f>
        <v>1592</v>
      </c>
      <c r="E37" s="5">
        <f t="shared" si="1"/>
        <v>705.67375886524815</v>
      </c>
    </row>
    <row r="38" spans="1:5" x14ac:dyDescent="0.35">
      <c r="A38" s="3">
        <v>44743</v>
      </c>
      <c r="B38" s="3" t="s">
        <v>2</v>
      </c>
      <c r="C38">
        <f>_xlfn.XLOOKUP(A38,[2]Data1!$A:$A,[2]Data1!$C:$C,0,0)</f>
        <v>2061</v>
      </c>
      <c r="D38" s="5">
        <f>_xlfn.XLOOKUP(A38,[2]Data1!$A:$A,[2]Data1!$AE:$AE,0,0)</f>
        <v>1504.3</v>
      </c>
      <c r="E38" s="5">
        <f t="shared" si="1"/>
        <v>729.88840368753029</v>
      </c>
    </row>
    <row r="39" spans="1:5" x14ac:dyDescent="0.35">
      <c r="A39" s="3">
        <v>44774</v>
      </c>
      <c r="B39" s="3" t="s">
        <v>2</v>
      </c>
      <c r="C39">
        <f>_xlfn.XLOOKUP(A39,[2]Data1!$A:$A,[2]Data1!$C:$C,0,0)</f>
        <v>2200</v>
      </c>
      <c r="D39" s="5">
        <f>_xlfn.XLOOKUP(A39,[2]Data1!$A:$A,[2]Data1!$AE:$AE,0,0)</f>
        <v>1558.4</v>
      </c>
      <c r="E39" s="5">
        <f t="shared" si="1"/>
        <v>708.36363636363637</v>
      </c>
    </row>
    <row r="40" spans="1:5" x14ac:dyDescent="0.35">
      <c r="A40" s="3">
        <v>44805</v>
      </c>
      <c r="B40" s="3" t="s">
        <v>2</v>
      </c>
      <c r="C40">
        <f>_xlfn.XLOOKUP(A40,[2]Data1!$A:$A,[2]Data1!$C:$C,0,0)</f>
        <v>2050</v>
      </c>
      <c r="D40" s="5">
        <f>_xlfn.XLOOKUP(A40,[2]Data1!$A:$A,[2]Data1!$AE:$AE,0,0)</f>
        <v>1466.1</v>
      </c>
      <c r="E40" s="5">
        <f t="shared" si="1"/>
        <v>715.17073170731703</v>
      </c>
    </row>
    <row r="41" spans="1:5" x14ac:dyDescent="0.35">
      <c r="A41" s="3">
        <v>44835</v>
      </c>
      <c r="B41" s="3" t="s">
        <v>2</v>
      </c>
      <c r="C41">
        <f>_xlfn.XLOOKUP(A41,[2]Data1!$A:$A,[2]Data1!$C:$C,0,0)</f>
        <v>2121</v>
      </c>
      <c r="D41" s="5">
        <f>_xlfn.XLOOKUP(A41,[2]Data1!$A:$A,[2]Data1!$AE:$AE,0,0)</f>
        <v>1482.9</v>
      </c>
      <c r="E41" s="5">
        <f t="shared" si="1"/>
        <v>699.15134370579926</v>
      </c>
    </row>
    <row r="42" spans="1:5" x14ac:dyDescent="0.35">
      <c r="A42" s="3">
        <v>44866</v>
      </c>
      <c r="B42" s="3" t="s">
        <v>2</v>
      </c>
      <c r="C42">
        <f>_xlfn.XLOOKUP(A42,[2]Data1!$A:$A,[2]Data1!$C:$C,0,0)</f>
        <v>2223</v>
      </c>
      <c r="D42" s="5">
        <f>_xlfn.XLOOKUP(A42,[2]Data1!$A:$A,[2]Data1!$AE:$AE,0,0)</f>
        <v>1376.3</v>
      </c>
      <c r="E42" s="5">
        <f t="shared" si="1"/>
        <v>619.11830859199279</v>
      </c>
    </row>
    <row r="43" spans="1:5" x14ac:dyDescent="0.35">
      <c r="A43" s="3">
        <v>44896</v>
      </c>
      <c r="B43" s="3" t="s">
        <v>2</v>
      </c>
      <c r="C43">
        <f>_xlfn.XLOOKUP(A43,[2]Data1!$A:$A,[2]Data1!$C:$C,0,0)</f>
        <v>2163</v>
      </c>
      <c r="D43" s="5">
        <f>_xlfn.XLOOKUP(A43,[2]Data1!$A:$A,[2]Data1!$AE:$AE,0,0)</f>
        <v>1267</v>
      </c>
      <c r="E43" s="5">
        <f t="shared" si="1"/>
        <v>585.76051779935278</v>
      </c>
    </row>
    <row r="44" spans="1:5" x14ac:dyDescent="0.35">
      <c r="A44" s="3">
        <v>44927</v>
      </c>
      <c r="B44" s="3" t="s">
        <v>2</v>
      </c>
      <c r="C44">
        <f>_xlfn.XLOOKUP(A44,[2]Data1!$A:$A,[2]Data1!$C:$C,0,0)</f>
        <v>1409</v>
      </c>
      <c r="D44" s="5">
        <f>_xlfn.XLOOKUP(A44,[2]Data1!$A:$A,[2]Data1!$AE:$AE,0,0)</f>
        <v>1184.8</v>
      </c>
      <c r="E44" s="5">
        <f t="shared" si="1"/>
        <v>840.88005677785657</v>
      </c>
    </row>
    <row r="45" spans="1:5" x14ac:dyDescent="0.35">
      <c r="A45" s="3">
        <v>44958</v>
      </c>
      <c r="B45" s="3" t="s">
        <v>2</v>
      </c>
      <c r="C45">
        <f>_xlfn.XLOOKUP(A45,[2]Data1!$A:$A,[2]Data1!$C:$C,0,0)</f>
        <v>1559</v>
      </c>
      <c r="D45" s="5">
        <f>_xlfn.XLOOKUP(A45,[2]Data1!$A:$A,[2]Data1!$AE:$AE,0,0)</f>
        <v>1242.4000000000001</v>
      </c>
      <c r="E45" s="5">
        <f t="shared" si="1"/>
        <v>796.92110327132787</v>
      </c>
    </row>
    <row r="46" spans="1:5" x14ac:dyDescent="0.35">
      <c r="A46" s="3">
        <v>44986</v>
      </c>
      <c r="B46" s="3" t="s">
        <v>2</v>
      </c>
      <c r="C46">
        <f>_xlfn.XLOOKUP(A46,[2]Data1!$A:$A,[2]Data1!$C:$C,0,0)</f>
        <v>2349</v>
      </c>
      <c r="D46" s="5">
        <f>_xlfn.XLOOKUP(A46,[2]Data1!$A:$A,[2]Data1!$AE:$AE,0,0)</f>
        <v>1307.0999999999999</v>
      </c>
      <c r="E46" s="5">
        <f t="shared" si="1"/>
        <v>556.44955300127708</v>
      </c>
    </row>
    <row r="47" spans="1:5" x14ac:dyDescent="0.35">
      <c r="A47" s="3">
        <v>45017</v>
      </c>
      <c r="B47" s="3" t="s">
        <v>2</v>
      </c>
      <c r="C47">
        <f>_xlfn.XLOOKUP(A47,[2]Data1!$A:$A,[2]Data1!$C:$C,0,0)</f>
        <v>2002</v>
      </c>
      <c r="D47" s="5">
        <f>_xlfn.XLOOKUP(A47,[2]Data1!$A:$A,[2]Data1!$AE:$AE,0,0)</f>
        <v>1355.3</v>
      </c>
      <c r="E47" s="5">
        <f t="shared" si="1"/>
        <v>676.973026973027</v>
      </c>
    </row>
    <row r="48" spans="1:5" x14ac:dyDescent="0.35">
      <c r="A48" s="3">
        <v>45047</v>
      </c>
      <c r="B48" s="3" t="s">
        <v>2</v>
      </c>
      <c r="C48">
        <f>_xlfn.XLOOKUP(A48,[2]Data1!$A:$A,[2]Data1!$C:$C,0,0)</f>
        <v>2723</v>
      </c>
      <c r="D48" s="5">
        <f>_xlfn.XLOOKUP(A48,[2]Data1!$A:$A,[2]Data1!$AE:$AE,0,0)</f>
        <v>1388.5</v>
      </c>
      <c r="E48" s="5">
        <f t="shared" si="1"/>
        <v>509.91553433712824</v>
      </c>
    </row>
    <row r="49" spans="1:5" x14ac:dyDescent="0.35">
      <c r="A49" s="3">
        <v>45078</v>
      </c>
      <c r="B49" s="3" t="s">
        <v>2</v>
      </c>
      <c r="C49">
        <f>_xlfn.XLOOKUP(A49,[2]Data1!$A:$A,[2]Data1!$C:$C,0,0)</f>
        <v>2396</v>
      </c>
      <c r="D49" s="5">
        <f>_xlfn.XLOOKUP(A49,[2]Data1!$A:$A,[2]Data1!$AE:$AE,0,0)</f>
        <v>1411.3</v>
      </c>
      <c r="E49" s="5">
        <f t="shared" si="1"/>
        <v>589.02337228714521</v>
      </c>
    </row>
    <row r="50" spans="1:5" x14ac:dyDescent="0.35">
      <c r="A50" s="3">
        <v>45108</v>
      </c>
      <c r="B50" s="3" t="s">
        <v>2</v>
      </c>
      <c r="C50">
        <f>_xlfn.XLOOKUP(A50,[2]Data1!$A:$A,[2]Data1!$C:$C,0,0)</f>
        <v>2127</v>
      </c>
      <c r="D50" s="5">
        <f>_xlfn.XLOOKUP(A50,[2]Data1!$A:$A,[2]Data1!$AE:$AE,0,0)</f>
        <v>1411.2</v>
      </c>
      <c r="E50" s="5">
        <f t="shared" si="1"/>
        <v>663.46967559943585</v>
      </c>
    </row>
    <row r="51" spans="1:5" x14ac:dyDescent="0.35">
      <c r="A51" s="3">
        <v>45139</v>
      </c>
      <c r="B51" s="3" t="s">
        <v>2</v>
      </c>
      <c r="C51">
        <f>_xlfn.XLOOKUP(A51,[2]Data1!$A:$A,[2]Data1!$C:$C,0,0)</f>
        <v>2423</v>
      </c>
      <c r="D51" s="5">
        <f>_xlfn.XLOOKUP(A51,[2]Data1!$A:$A,[2]Data1!$AE:$AE,0,0)</f>
        <v>1433.6</v>
      </c>
      <c r="E51" s="5">
        <f t="shared" si="1"/>
        <v>591.66322740404451</v>
      </c>
    </row>
    <row r="52" spans="1:5" x14ac:dyDescent="0.35">
      <c r="A52" s="3">
        <v>45170</v>
      </c>
      <c r="B52" s="3" t="s">
        <v>2</v>
      </c>
      <c r="C52">
        <f>_xlfn.XLOOKUP(A52,[2]Data1!$A:$A,[2]Data1!$C:$C,0,0)</f>
        <v>2114</v>
      </c>
      <c r="D52" s="5">
        <f>_xlfn.XLOOKUP(A52,[2]Data1!$A:$A,[2]Data1!$AE:$AE,0,0)</f>
        <v>1581</v>
      </c>
      <c r="E52" s="5">
        <f t="shared" si="1"/>
        <v>747.8713339640492</v>
      </c>
    </row>
    <row r="53" spans="1:5" x14ac:dyDescent="0.35">
      <c r="A53" s="3">
        <v>45200</v>
      </c>
      <c r="B53" s="3" t="s">
        <v>2</v>
      </c>
      <c r="C53">
        <f>_xlfn.XLOOKUP(A53,[2]Data1!$A:$A,[2]Data1!$C:$C,0,0)</f>
        <v>2596</v>
      </c>
      <c r="D53" s="5">
        <f>_xlfn.XLOOKUP(A53,[2]Data1!$A:$A,[2]Data1!$AE:$AE,0,0)</f>
        <v>1615.3</v>
      </c>
      <c r="E53" s="5">
        <f t="shared" si="1"/>
        <v>622.22650231124805</v>
      </c>
    </row>
    <row r="54" spans="1:5" x14ac:dyDescent="0.35">
      <c r="A54" s="3">
        <v>45231</v>
      </c>
      <c r="B54" s="3" t="s">
        <v>2</v>
      </c>
      <c r="C54">
        <f>_xlfn.XLOOKUP(A54,[2]Data1!$A:$A,[2]Data1!$C:$C,0,0)</f>
        <v>2730</v>
      </c>
      <c r="D54" s="5">
        <f>_xlfn.XLOOKUP(A54,[2]Data1!$A:$A,[2]Data1!$AE:$AE,0,0)</f>
        <v>1635.6</v>
      </c>
      <c r="E54" s="5">
        <f t="shared" si="1"/>
        <v>599.12087912087907</v>
      </c>
    </row>
    <row r="55" spans="1:5" x14ac:dyDescent="0.35">
      <c r="A55" s="3">
        <v>45261</v>
      </c>
      <c r="B55" s="3" t="s">
        <v>2</v>
      </c>
      <c r="C55">
        <f>_xlfn.XLOOKUP(A55,[2]Data1!$A:$A,[2]Data1!$C:$C,0,0)</f>
        <v>2380</v>
      </c>
      <c r="D55" s="5">
        <f>_xlfn.XLOOKUP(A55,[2]Data1!$A:$A,[2]Data1!$AE:$AE,0,0)</f>
        <v>1560</v>
      </c>
      <c r="E55" s="5">
        <f t="shared" si="1"/>
        <v>655.46218487394958</v>
      </c>
    </row>
    <row r="56" spans="1:5" x14ac:dyDescent="0.35">
      <c r="A56" s="3">
        <v>45292</v>
      </c>
      <c r="B56" s="3" t="s">
        <v>2</v>
      </c>
      <c r="C56">
        <f>_xlfn.XLOOKUP(A56,[2]Data1!$A:$A,[2]Data1!$C:$C,0,0)</f>
        <v>1705</v>
      </c>
      <c r="D56" s="5">
        <f>_xlfn.XLOOKUP(A56,[2]Data1!$A:$A,[2]Data1!$AE:$AE,0,0)</f>
        <v>1440.8</v>
      </c>
      <c r="E56" s="5">
        <f t="shared" si="1"/>
        <v>845.04398826979468</v>
      </c>
    </row>
    <row r="57" spans="1:5" x14ac:dyDescent="0.35">
      <c r="A57" s="3">
        <v>45323</v>
      </c>
      <c r="B57" s="3" t="s">
        <v>2</v>
      </c>
      <c r="C57">
        <f>_xlfn.XLOOKUP(A57,[2]Data1!$A:$A,[2]Data1!$C:$C,0,0)</f>
        <v>2024</v>
      </c>
      <c r="D57" s="5">
        <f>_xlfn.XLOOKUP(A57,[2]Data1!$A:$A,[2]Data1!$AE:$AE,0,0)</f>
        <v>1534.4</v>
      </c>
      <c r="E57" s="5">
        <f t="shared" si="1"/>
        <v>758.102766798419</v>
      </c>
    </row>
    <row r="58" spans="1:5" x14ac:dyDescent="0.35">
      <c r="A58" s="3">
        <v>45352</v>
      </c>
      <c r="B58" s="3" t="s">
        <v>2</v>
      </c>
      <c r="C58">
        <f>_xlfn.XLOOKUP(A58,[2]Data1!$A:$A,[2]Data1!$C:$C,0,0)</f>
        <v>2344</v>
      </c>
      <c r="D58" s="5">
        <f>_xlfn.XLOOKUP(A58,[2]Data1!$A:$A,[2]Data1!$AE:$AE,0,0)</f>
        <v>1617</v>
      </c>
      <c r="E58" s="5">
        <f t="shared" si="1"/>
        <v>689.84641638225253</v>
      </c>
    </row>
    <row r="59" spans="1:5" x14ac:dyDescent="0.35">
      <c r="A59" s="3">
        <v>45383</v>
      </c>
      <c r="B59" s="3" t="s">
        <v>2</v>
      </c>
      <c r="C59">
        <f>_xlfn.XLOOKUP(A59,[2]Data1!$A:$A,[2]Data1!$C:$C,0,0)</f>
        <v>2526</v>
      </c>
      <c r="D59" s="5">
        <f>_xlfn.XLOOKUP(A59,[2]Data1!$A:$A,[2]Data1!$AE:$AE,0,0)</f>
        <v>1616.2</v>
      </c>
      <c r="E59" s="5">
        <f t="shared" si="1"/>
        <v>639.82581155977834</v>
      </c>
    </row>
    <row r="60" spans="1:5" x14ac:dyDescent="0.35">
      <c r="A60" s="3">
        <v>45413</v>
      </c>
      <c r="B60" s="3" t="s">
        <v>2</v>
      </c>
      <c r="C60">
        <f>_xlfn.XLOOKUP(A60,[2]Data1!$A:$A,[2]Data1!$C:$C,0,0)</f>
        <v>2732</v>
      </c>
      <c r="D60" s="5">
        <f>_xlfn.XLOOKUP(A60,[2]Data1!$A:$A,[2]Data1!$AE:$AE,0,0)</f>
        <v>1580.7</v>
      </c>
      <c r="E60" s="5">
        <f t="shared" si="1"/>
        <v>578.58711566617865</v>
      </c>
    </row>
    <row r="61" spans="1:5" x14ac:dyDescent="0.35">
      <c r="A61" s="3">
        <v>45444</v>
      </c>
      <c r="B61" s="3" t="s">
        <v>2</v>
      </c>
      <c r="C61">
        <f>_xlfn.XLOOKUP(A61,[2]Data1!$A:$A,[2]Data1!$C:$C,0,0)</f>
        <v>2244</v>
      </c>
      <c r="D61" s="5">
        <f>_xlfn.XLOOKUP(A61,[2]Data1!$A:$A,[2]Data1!$AE:$AE,0,0)</f>
        <v>1679.2</v>
      </c>
      <c r="E61" s="5">
        <f t="shared" si="1"/>
        <v>748.30659536541884</v>
      </c>
    </row>
    <row r="62" spans="1:5" x14ac:dyDescent="0.35">
      <c r="A62" s="3">
        <v>45474</v>
      </c>
      <c r="B62" s="3" t="s">
        <v>2</v>
      </c>
      <c r="C62">
        <f>_xlfn.XLOOKUP(A62,[2]Data1!$A:$A,[2]Data1!$C:$C,0,0)</f>
        <v>2570</v>
      </c>
      <c r="D62" s="5">
        <f>_xlfn.XLOOKUP(A62,[2]Data1!$A:$A,[2]Data1!$AE:$AE,0,0)</f>
        <v>1701.3</v>
      </c>
      <c r="E62" s="5">
        <f t="shared" si="1"/>
        <v>661.98443579766536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FC447-B1C2-498C-B11B-98BEA7720D68}">
  <dimension ref="A1:E62"/>
  <sheetViews>
    <sheetView tabSelected="1" workbookViewId="0">
      <selection activeCell="C7" sqref="C7"/>
    </sheetView>
  </sheetViews>
  <sheetFormatPr defaultRowHeight="14.5" x14ac:dyDescent="0.35"/>
  <cols>
    <col min="1" max="1" width="8.7265625" style="8" bestFit="1" customWidth="1"/>
    <col min="2" max="2" width="16.90625" style="8" bestFit="1" customWidth="1"/>
    <col min="3" max="3" width="27.453125" style="8" bestFit="1" customWidth="1"/>
    <col min="4" max="4" width="33.7265625" style="5" bestFit="1" customWidth="1"/>
    <col min="5" max="5" width="22.6328125" style="5" bestFit="1" customWidth="1"/>
    <col min="6" max="16384" width="8.7265625" style="8"/>
  </cols>
  <sheetData>
    <row r="1" spans="1:5" x14ac:dyDescent="0.35">
      <c r="A1" s="7" t="s">
        <v>0</v>
      </c>
      <c r="B1" s="7" t="s">
        <v>1</v>
      </c>
      <c r="C1" s="7" t="s">
        <v>5</v>
      </c>
      <c r="D1" s="6" t="s">
        <v>6</v>
      </c>
      <c r="E1" s="4" t="s">
        <v>8</v>
      </c>
    </row>
    <row r="2" spans="1:5" x14ac:dyDescent="0.35">
      <c r="A2" s="9">
        <v>43647</v>
      </c>
      <c r="B2" s="8" t="s">
        <v>2</v>
      </c>
      <c r="C2" s="8" cm="1">
        <f t="array" ref="C2">_xlfn.XLOOKUP($A2,[3]Data1!$A:$A,[3]Data1!$C:$C - 'NSW-FHB-OO'!$C2,0,0)</f>
        <v>6052</v>
      </c>
      <c r="D2" s="5" cm="1">
        <f t="array" ref="D2">_xlfn.XLOOKUP($A2,[3]Data1!$A:$A,[3]Data1!$U:$U-'NSW-FHB-OO'!D2,0,0)</f>
        <v>2796.2</v>
      </c>
      <c r="E2" s="5">
        <f t="shared" ref="E2:E33" si="0">$D2/$C2*1000</f>
        <v>462.02908129543954</v>
      </c>
    </row>
    <row r="3" spans="1:5" x14ac:dyDescent="0.35">
      <c r="A3" s="9">
        <v>43678</v>
      </c>
      <c r="B3" s="8" t="s">
        <v>2</v>
      </c>
      <c r="C3" s="8" cm="1">
        <f t="array" ref="C3">_xlfn.XLOOKUP($A3,[3]Data1!$A:$A,[3]Data1!$C:$C - 'NSW-FHB-OO'!$C3,0,0)</f>
        <v>6067</v>
      </c>
      <c r="D3" s="5" cm="1">
        <f t="array" ref="D3">_xlfn.XLOOKUP($A3,[3]Data1!$A:$A,[3]Data1!$U:$U-'NSW-FHB-OO'!D3,0,0)</f>
        <v>2902.4</v>
      </c>
      <c r="E3" s="5">
        <f t="shared" si="0"/>
        <v>478.39129718147353</v>
      </c>
    </row>
    <row r="4" spans="1:5" x14ac:dyDescent="0.35">
      <c r="A4" s="9">
        <v>43709</v>
      </c>
      <c r="B4" s="8" t="s">
        <v>2</v>
      </c>
      <c r="C4" s="8" cm="1">
        <f t="array" ref="C4">_xlfn.XLOOKUP($A4,[3]Data1!$A:$A,[3]Data1!$C:$C - 'NSW-FHB-OO'!$C4,0,0)</f>
        <v>5685</v>
      </c>
      <c r="D4" s="5" cm="1">
        <f t="array" ref="D4">_xlfn.XLOOKUP($A4,[3]Data1!$A:$A,[3]Data1!$U:$U-'NSW-FHB-OO'!D4,0,0)</f>
        <v>2981.6</v>
      </c>
      <c r="E4" s="5">
        <f t="shared" si="0"/>
        <v>524.46789797713279</v>
      </c>
    </row>
    <row r="5" spans="1:5" x14ac:dyDescent="0.35">
      <c r="A5" s="9">
        <v>43739</v>
      </c>
      <c r="B5" s="8" t="s">
        <v>2</v>
      </c>
      <c r="C5" s="8" cm="1">
        <f t="array" ref="C5">_xlfn.XLOOKUP($A5,[3]Data1!$A:$A,[3]Data1!$C:$C - 'NSW-FHB-OO'!$C5,0,0)</f>
        <v>6419</v>
      </c>
      <c r="D5" s="5" cm="1">
        <f t="array" ref="D5">_xlfn.XLOOKUP($A5,[3]Data1!$A:$A,[3]Data1!$U:$U-'NSW-FHB-OO'!D5,0,0)</f>
        <v>3084.8</v>
      </c>
      <c r="E5" s="5">
        <f t="shared" si="0"/>
        <v>480.57329802149872</v>
      </c>
    </row>
    <row r="6" spans="1:5" x14ac:dyDescent="0.35">
      <c r="A6" s="9">
        <v>43770</v>
      </c>
      <c r="B6" s="8" t="s">
        <v>2</v>
      </c>
      <c r="C6" s="8" cm="1">
        <f t="array" ref="C6">_xlfn.XLOOKUP($A6,[3]Data1!$A:$A,[3]Data1!$C:$C - 'NSW-FHB-OO'!$C6,0,0)</f>
        <v>6889</v>
      </c>
      <c r="D6" s="5" cm="1">
        <f t="array" ref="D6">_xlfn.XLOOKUP($A6,[3]Data1!$A:$A,[3]Data1!$U:$U-'NSW-FHB-OO'!D6,0,0)</f>
        <v>3355.2000000000003</v>
      </c>
      <c r="E6" s="5">
        <f t="shared" si="0"/>
        <v>487.03730584990569</v>
      </c>
    </row>
    <row r="7" spans="1:5" x14ac:dyDescent="0.35">
      <c r="A7" s="9">
        <v>43800</v>
      </c>
      <c r="B7" s="8" t="s">
        <v>2</v>
      </c>
      <c r="C7" s="8" cm="1">
        <f t="array" ref="C7">_xlfn.XLOOKUP($A7,[3]Data1!$A:$A,[3]Data1!$C:$C - 'NSW-FHB-OO'!$C7,0,0)</f>
        <v>6665</v>
      </c>
      <c r="D7" s="5" cm="1">
        <f t="array" ref="D7">_xlfn.XLOOKUP($A7,[3]Data1!$A:$A,[3]Data1!$U:$U-'NSW-FHB-OO'!D7,0,0)</f>
        <v>3351.7999999999997</v>
      </c>
      <c r="E7" s="5">
        <f t="shared" si="0"/>
        <v>502.89572393098268</v>
      </c>
    </row>
    <row r="8" spans="1:5" x14ac:dyDescent="0.35">
      <c r="A8" s="9">
        <v>43831</v>
      </c>
      <c r="B8" s="8" t="s">
        <v>2</v>
      </c>
      <c r="C8" s="8" cm="1">
        <f t="array" ref="C8">_xlfn.XLOOKUP($A8,[3]Data1!$A:$A,[3]Data1!$C:$C - 'NSW-FHB-OO'!$C8,0,0)</f>
        <v>5089</v>
      </c>
      <c r="D8" s="5" cm="1">
        <f t="array" ref="D8">_xlfn.XLOOKUP($A8,[3]Data1!$A:$A,[3]Data1!$U:$U-'NSW-FHB-OO'!D8,0,0)</f>
        <v>3450.5</v>
      </c>
      <c r="E8" s="5">
        <f t="shared" si="0"/>
        <v>678.0310473570446</v>
      </c>
    </row>
    <row r="9" spans="1:5" x14ac:dyDescent="0.35">
      <c r="A9" s="9">
        <v>43862</v>
      </c>
      <c r="B9" s="8" t="s">
        <v>2</v>
      </c>
      <c r="C9" s="8" cm="1">
        <f t="array" ref="C9">_xlfn.XLOOKUP($A9,[3]Data1!$A:$A,[3]Data1!$C:$C - 'NSW-FHB-OO'!$C9,0,0)</f>
        <v>4750</v>
      </c>
      <c r="D9" s="5" cm="1">
        <f t="array" ref="D9">_xlfn.XLOOKUP($A9,[3]Data1!$A:$A,[3]Data1!$U:$U-'NSW-FHB-OO'!D9,0,0)</f>
        <v>3273.7</v>
      </c>
      <c r="E9" s="5">
        <f t="shared" si="0"/>
        <v>689.19999999999993</v>
      </c>
    </row>
    <row r="10" spans="1:5" x14ac:dyDescent="0.35">
      <c r="A10" s="9">
        <v>43891</v>
      </c>
      <c r="B10" s="8" t="s">
        <v>2</v>
      </c>
      <c r="C10" s="8" cm="1">
        <f t="array" ref="C10">_xlfn.XLOOKUP($A10,[3]Data1!$A:$A,[3]Data1!$C:$C - 'NSW-FHB-OO'!$C10,0,0)</f>
        <v>6068</v>
      </c>
      <c r="D10" s="5" cm="1">
        <f t="array" ref="D10">_xlfn.XLOOKUP($A10,[3]Data1!$A:$A,[3]Data1!$U:$U-'NSW-FHB-OO'!D10,0,0)</f>
        <v>3641.2000000000003</v>
      </c>
      <c r="E10" s="5">
        <f t="shared" si="0"/>
        <v>600.06591957811474</v>
      </c>
    </row>
    <row r="11" spans="1:5" x14ac:dyDescent="0.35">
      <c r="A11" s="9">
        <v>43922</v>
      </c>
      <c r="B11" s="8" t="s">
        <v>2</v>
      </c>
      <c r="C11" s="8" cm="1">
        <f t="array" ref="C11">_xlfn.XLOOKUP($A11,[3]Data1!$A:$A,[3]Data1!$C:$C - 'NSW-FHB-OO'!$C11,0,0)</f>
        <v>5426</v>
      </c>
      <c r="D11" s="5" cm="1">
        <f t="array" ref="D11">_xlfn.XLOOKUP($A11,[3]Data1!$A:$A,[3]Data1!$U:$U-'NSW-FHB-OO'!D11,0,0)</f>
        <v>3279.1000000000004</v>
      </c>
      <c r="E11" s="5">
        <f t="shared" si="0"/>
        <v>604.33099889421317</v>
      </c>
    </row>
    <row r="12" spans="1:5" x14ac:dyDescent="0.35">
      <c r="A12" s="9">
        <v>43952</v>
      </c>
      <c r="B12" s="8" t="s">
        <v>2</v>
      </c>
      <c r="C12" s="8" cm="1">
        <f t="array" ref="C12">_xlfn.XLOOKUP($A12,[3]Data1!$A:$A,[3]Data1!$C:$C - 'NSW-FHB-OO'!$C12,0,0)</f>
        <v>5136</v>
      </c>
      <c r="D12" s="5" cm="1">
        <f t="array" ref="D12">_xlfn.XLOOKUP($A12,[3]Data1!$A:$A,[3]Data1!$U:$U-'NSW-FHB-OO'!D12,0,0)</f>
        <v>2601.6000000000004</v>
      </c>
      <c r="E12" s="5">
        <f t="shared" si="0"/>
        <v>506.54205607476644</v>
      </c>
    </row>
    <row r="13" spans="1:5" x14ac:dyDescent="0.35">
      <c r="A13" s="9">
        <v>43983</v>
      </c>
      <c r="B13" s="8" t="s">
        <v>2</v>
      </c>
      <c r="C13" s="8" cm="1">
        <f t="array" ref="C13">_xlfn.XLOOKUP($A13,[3]Data1!$A:$A,[3]Data1!$C:$C - 'NSW-FHB-OO'!$C13,0,0)</f>
        <v>5795</v>
      </c>
      <c r="D13" s="5" cm="1">
        <f t="array" ref="D13">_xlfn.XLOOKUP($A13,[3]Data1!$A:$A,[3]Data1!$U:$U-'NSW-FHB-OO'!D13,0,0)</f>
        <v>3261.7</v>
      </c>
      <c r="E13" s="5">
        <f t="shared" si="0"/>
        <v>562.84728213977564</v>
      </c>
    </row>
    <row r="14" spans="1:5" x14ac:dyDescent="0.35">
      <c r="A14" s="9">
        <v>44013</v>
      </c>
      <c r="B14" s="8" t="s">
        <v>2</v>
      </c>
      <c r="C14" s="8" cm="1">
        <f t="array" ref="C14">_xlfn.XLOOKUP($A14,[3]Data1!$A:$A,[3]Data1!$C:$C - 'NSW-FHB-OO'!$C14,0,0)</f>
        <v>6563</v>
      </c>
      <c r="D14" s="5" cm="1">
        <f t="array" ref="D14">_xlfn.XLOOKUP($A14,[3]Data1!$A:$A,[3]Data1!$U:$U-'NSW-FHB-OO'!D14,0,0)</f>
        <v>3389.1000000000004</v>
      </c>
      <c r="E14" s="5">
        <f t="shared" si="0"/>
        <v>516.39494133780283</v>
      </c>
    </row>
    <row r="15" spans="1:5" x14ac:dyDescent="0.35">
      <c r="A15" s="9">
        <v>44044</v>
      </c>
      <c r="B15" s="8" t="s">
        <v>2</v>
      </c>
      <c r="C15" s="8" cm="1">
        <f t="array" ref="C15">_xlfn.XLOOKUP($A15,[3]Data1!$A:$A,[3]Data1!$C:$C - 'NSW-FHB-OO'!$C15,0,0)</f>
        <v>6201</v>
      </c>
      <c r="D15" s="5" cm="1">
        <f t="array" ref="D15">_xlfn.XLOOKUP($A15,[3]Data1!$A:$A,[3]Data1!$U:$U-'NSW-FHB-OO'!D15,0,0)</f>
        <v>3693.9999999999995</v>
      </c>
      <c r="E15" s="5">
        <f t="shared" si="0"/>
        <v>595.71036929527486</v>
      </c>
    </row>
    <row r="16" spans="1:5" x14ac:dyDescent="0.35">
      <c r="A16" s="9">
        <v>44075</v>
      </c>
      <c r="B16" s="8" t="s">
        <v>2</v>
      </c>
      <c r="C16" s="8" cm="1">
        <f t="array" ref="C16">_xlfn.XLOOKUP($A16,[3]Data1!$A:$A,[3]Data1!$C:$C - 'NSW-FHB-OO'!$C16,0,0)</f>
        <v>7190</v>
      </c>
      <c r="D16" s="5" cm="1">
        <f t="array" ref="D16">_xlfn.XLOOKUP($A16,[3]Data1!$A:$A,[3]Data1!$U:$U-'NSW-FHB-OO'!D16,0,0)</f>
        <v>4218.0999999999995</v>
      </c>
      <c r="E16" s="5">
        <f t="shared" si="0"/>
        <v>586.66203059805275</v>
      </c>
    </row>
    <row r="17" spans="1:5" x14ac:dyDescent="0.35">
      <c r="A17" s="9">
        <v>44105</v>
      </c>
      <c r="B17" s="8" t="s">
        <v>2</v>
      </c>
      <c r="C17" s="8" cm="1">
        <f t="array" ref="C17">_xlfn.XLOOKUP($A17,[3]Data1!$A:$A,[3]Data1!$C:$C - 'NSW-FHB-OO'!$C17,0,0)</f>
        <v>7373</v>
      </c>
      <c r="D17" s="5" cm="1">
        <f t="array" ref="D17">_xlfn.XLOOKUP($A17,[3]Data1!$A:$A,[3]Data1!$U:$U-'NSW-FHB-OO'!D17,0,0)</f>
        <v>4521.5</v>
      </c>
      <c r="E17" s="5">
        <f t="shared" si="0"/>
        <v>613.2510511325105</v>
      </c>
    </row>
    <row r="18" spans="1:5" x14ac:dyDescent="0.35">
      <c r="A18" s="9">
        <v>44136</v>
      </c>
      <c r="B18" s="8" t="s">
        <v>2</v>
      </c>
      <c r="C18" s="8" cm="1">
        <f t="array" ref="C18">_xlfn.XLOOKUP($A18,[3]Data1!$A:$A,[3]Data1!$C:$C - 'NSW-FHB-OO'!$C18,0,0)</f>
        <v>7771</v>
      </c>
      <c r="D18" s="5" cm="1">
        <f t="array" ref="D18">_xlfn.XLOOKUP($A18,[3]Data1!$A:$A,[3]Data1!$U:$U-'NSW-FHB-OO'!D18,0,0)</f>
        <v>4411.8</v>
      </c>
      <c r="E18" s="5">
        <f t="shared" si="0"/>
        <v>567.72616136919316</v>
      </c>
    </row>
    <row r="19" spans="1:5" x14ac:dyDescent="0.35">
      <c r="A19" s="9">
        <v>44166</v>
      </c>
      <c r="B19" s="8" t="s">
        <v>2</v>
      </c>
      <c r="C19" s="8" cm="1">
        <f t="array" ref="C19">_xlfn.XLOOKUP($A19,[3]Data1!$A:$A,[3]Data1!$C:$C - 'NSW-FHB-OO'!$C19,0,0)</f>
        <v>8199</v>
      </c>
      <c r="D19" s="5" cm="1">
        <f t="array" ref="D19">_xlfn.XLOOKUP($A19,[3]Data1!$A:$A,[3]Data1!$U:$U-'NSW-FHB-OO'!D19,0,0)</f>
        <v>4371.1000000000004</v>
      </c>
      <c r="E19" s="5">
        <f t="shared" si="0"/>
        <v>533.12599097450902</v>
      </c>
    </row>
    <row r="20" spans="1:5" x14ac:dyDescent="0.35">
      <c r="A20" s="9">
        <v>44197</v>
      </c>
      <c r="B20" s="8" t="s">
        <v>2</v>
      </c>
      <c r="C20" s="8" cm="1">
        <f t="array" ref="C20">_xlfn.XLOOKUP($A20,[3]Data1!$A:$A,[3]Data1!$C:$C - 'NSW-FHB-OO'!$C20,0,0)</f>
        <v>6057</v>
      </c>
      <c r="D20" s="5" cm="1">
        <f t="array" ref="D20">_xlfn.XLOOKUP($A20,[3]Data1!$A:$A,[3]Data1!$U:$U-'NSW-FHB-OO'!D20,0,0)</f>
        <v>4566.3</v>
      </c>
      <c r="E20" s="5">
        <f t="shared" si="0"/>
        <v>753.88806339772168</v>
      </c>
    </row>
    <row r="21" spans="1:5" x14ac:dyDescent="0.35">
      <c r="A21" s="9">
        <v>44228</v>
      </c>
      <c r="B21" s="8" t="s">
        <v>2</v>
      </c>
      <c r="C21" s="8" cm="1">
        <f t="array" ref="C21">_xlfn.XLOOKUP($A21,[3]Data1!$A:$A,[3]Data1!$C:$C - 'NSW-FHB-OO'!$C21,0,0)</f>
        <v>6177</v>
      </c>
      <c r="D21" s="5" cm="1">
        <f t="array" ref="D21">_xlfn.XLOOKUP($A21,[3]Data1!$A:$A,[3]Data1!$U:$U-'NSW-FHB-OO'!D21,0,0)</f>
        <v>4448.7</v>
      </c>
      <c r="E21" s="5">
        <f t="shared" si="0"/>
        <v>720.20398251578433</v>
      </c>
    </row>
    <row r="22" spans="1:5" x14ac:dyDescent="0.35">
      <c r="A22" s="9">
        <v>44256</v>
      </c>
      <c r="B22" s="8" t="s">
        <v>2</v>
      </c>
      <c r="C22" s="8" cm="1">
        <f t="array" ref="C22">_xlfn.XLOOKUP($A22,[3]Data1!$A:$A,[3]Data1!$C:$C - 'NSW-FHB-OO'!$C22,0,0)</f>
        <v>8535</v>
      </c>
      <c r="D22" s="5" cm="1">
        <f t="array" ref="D22">_xlfn.XLOOKUP($A22,[3]Data1!$A:$A,[3]Data1!$U:$U-'NSW-FHB-OO'!D22,0,0)</f>
        <v>4940.7</v>
      </c>
      <c r="E22" s="5">
        <f t="shared" si="0"/>
        <v>578.87521968365547</v>
      </c>
    </row>
    <row r="23" spans="1:5" x14ac:dyDescent="0.35">
      <c r="A23" s="9">
        <v>44287</v>
      </c>
      <c r="B23" s="8" t="s">
        <v>2</v>
      </c>
      <c r="C23" s="8" cm="1">
        <f t="array" ref="C23">_xlfn.XLOOKUP($A23,[3]Data1!$A:$A,[3]Data1!$C:$C - 'NSW-FHB-OO'!$C23,0,0)</f>
        <v>7916</v>
      </c>
      <c r="D23" s="5" cm="1">
        <f t="array" ref="D23">_xlfn.XLOOKUP($A23,[3]Data1!$A:$A,[3]Data1!$U:$U-'NSW-FHB-OO'!D23,0,0)</f>
        <v>5220.3</v>
      </c>
      <c r="E23" s="5">
        <f t="shared" si="0"/>
        <v>659.4618494188984</v>
      </c>
    </row>
    <row r="24" spans="1:5" x14ac:dyDescent="0.35">
      <c r="A24" s="9">
        <v>44317</v>
      </c>
      <c r="B24" s="8" t="s">
        <v>2</v>
      </c>
      <c r="C24" s="8" cm="1">
        <f t="array" ref="C24">_xlfn.XLOOKUP($A24,[3]Data1!$A:$A,[3]Data1!$C:$C - 'NSW-FHB-OO'!$C24,0,0)</f>
        <v>8324</v>
      </c>
      <c r="D24" s="5" cm="1">
        <f t="array" ref="D24">_xlfn.XLOOKUP($A24,[3]Data1!$A:$A,[3]Data1!$U:$U-'NSW-FHB-OO'!D24,0,0)</f>
        <v>5348.4</v>
      </c>
      <c r="E24" s="5">
        <f t="shared" si="0"/>
        <v>642.52763094666022</v>
      </c>
    </row>
    <row r="25" spans="1:5" x14ac:dyDescent="0.35">
      <c r="A25" s="9">
        <v>44348</v>
      </c>
      <c r="B25" s="8" t="s">
        <v>2</v>
      </c>
      <c r="C25" s="8" cm="1">
        <f t="array" ref="C25">_xlfn.XLOOKUP($A25,[3]Data1!$A:$A,[3]Data1!$C:$C - 'NSW-FHB-OO'!$C25,0,0)</f>
        <v>8725</v>
      </c>
      <c r="D25" s="5" cm="1">
        <f t="array" ref="D25">_xlfn.XLOOKUP($A25,[3]Data1!$A:$A,[3]Data1!$U:$U-'NSW-FHB-OO'!D25,0,0)</f>
        <v>5632.7000000000007</v>
      </c>
      <c r="E25" s="5">
        <f t="shared" si="0"/>
        <v>645.58166189111751</v>
      </c>
    </row>
    <row r="26" spans="1:5" x14ac:dyDescent="0.35">
      <c r="A26" s="9">
        <v>44378</v>
      </c>
      <c r="B26" s="8" t="s">
        <v>2</v>
      </c>
      <c r="C26" s="8" cm="1">
        <f t="array" ref="C26">_xlfn.XLOOKUP($A26,[3]Data1!$A:$A,[3]Data1!$C:$C - 'NSW-FHB-OO'!$C26,0,0)</f>
        <v>8760</v>
      </c>
      <c r="D26" s="5" cm="1">
        <f t="array" ref="D26">_xlfn.XLOOKUP($A26,[3]Data1!$A:$A,[3]Data1!$U:$U-'NSW-FHB-OO'!D26,0,0)</f>
        <v>5827.2</v>
      </c>
      <c r="E26" s="5">
        <f t="shared" si="0"/>
        <v>665.20547945205476</v>
      </c>
    </row>
    <row r="27" spans="1:5" x14ac:dyDescent="0.35">
      <c r="A27" s="9">
        <v>44409</v>
      </c>
      <c r="B27" s="8" t="s">
        <v>2</v>
      </c>
      <c r="C27" s="8" cm="1">
        <f t="array" ref="C27">_xlfn.XLOOKUP($A27,[3]Data1!$A:$A,[3]Data1!$C:$C - 'NSW-FHB-OO'!$C27,0,0)</f>
        <v>7777</v>
      </c>
      <c r="D27" s="5" cm="1">
        <f t="array" ref="D27">_xlfn.XLOOKUP($A27,[3]Data1!$A:$A,[3]Data1!$U:$U-'NSW-FHB-OO'!D27,0,0)</f>
        <v>5492.5</v>
      </c>
      <c r="E27" s="5">
        <f t="shared" si="0"/>
        <v>706.24919634820628</v>
      </c>
    </row>
    <row r="28" spans="1:5" x14ac:dyDescent="0.35">
      <c r="A28" s="9">
        <v>44440</v>
      </c>
      <c r="B28" s="8" t="s">
        <v>2</v>
      </c>
      <c r="C28" s="8" cm="1">
        <f t="array" ref="C28">_xlfn.XLOOKUP($A28,[3]Data1!$A:$A,[3]Data1!$C:$C - 'NSW-FHB-OO'!$C28,0,0)</f>
        <v>7689</v>
      </c>
      <c r="D28" s="5" cm="1">
        <f t="array" ref="D28">_xlfn.XLOOKUP($A28,[3]Data1!$A:$A,[3]Data1!$U:$U-'NSW-FHB-OO'!D28,0,0)</f>
        <v>5604.5</v>
      </c>
      <c r="E28" s="5">
        <f t="shared" si="0"/>
        <v>728.89842632331897</v>
      </c>
    </row>
    <row r="29" spans="1:5" x14ac:dyDescent="0.35">
      <c r="A29" s="9">
        <v>44470</v>
      </c>
      <c r="B29" s="8" t="s">
        <v>2</v>
      </c>
      <c r="C29" s="8" cm="1">
        <f t="array" ref="C29">_xlfn.XLOOKUP($A29,[3]Data1!$A:$A,[3]Data1!$C:$C - 'NSW-FHB-OO'!$C29,0,0)</f>
        <v>7260</v>
      </c>
      <c r="D29" s="5" cm="1">
        <f t="array" ref="D29">_xlfn.XLOOKUP($A29,[3]Data1!$A:$A,[3]Data1!$U:$U-'NSW-FHB-OO'!D29,0,0)</f>
        <v>4863.6000000000004</v>
      </c>
      <c r="E29" s="5">
        <f t="shared" si="0"/>
        <v>669.91735537190084</v>
      </c>
    </row>
    <row r="30" spans="1:5" x14ac:dyDescent="0.35">
      <c r="A30" s="9">
        <v>44501</v>
      </c>
      <c r="B30" s="8" t="s">
        <v>2</v>
      </c>
      <c r="C30" s="8" cm="1">
        <f t="array" ref="C30">_xlfn.XLOOKUP($A30,[3]Data1!$A:$A,[3]Data1!$C:$C - 'NSW-FHB-OO'!$C30,0,0)</f>
        <v>8936</v>
      </c>
      <c r="D30" s="5" cm="1">
        <f t="array" ref="D30">_xlfn.XLOOKUP($A30,[3]Data1!$A:$A,[3]Data1!$U:$U-'NSW-FHB-OO'!D30,0,0)</f>
        <v>5529.4</v>
      </c>
      <c r="E30" s="5">
        <f t="shared" si="0"/>
        <v>618.77797672336612</v>
      </c>
    </row>
    <row r="31" spans="1:5" x14ac:dyDescent="0.35">
      <c r="A31" s="9">
        <v>44531</v>
      </c>
      <c r="B31" s="8" t="s">
        <v>2</v>
      </c>
      <c r="C31" s="8" cm="1">
        <f t="array" ref="C31">_xlfn.XLOOKUP($A31,[3]Data1!$A:$A,[3]Data1!$C:$C - 'NSW-FHB-OO'!$C31,0,0)</f>
        <v>8840</v>
      </c>
      <c r="D31" s="5" cm="1">
        <f t="array" ref="D31">_xlfn.XLOOKUP($A31,[3]Data1!$A:$A,[3]Data1!$U:$U-'NSW-FHB-OO'!D31,0,0)</f>
        <v>5572</v>
      </c>
      <c r="E31" s="5">
        <f t="shared" si="0"/>
        <v>630.31674208144796</v>
      </c>
    </row>
    <row r="32" spans="1:5" x14ac:dyDescent="0.35">
      <c r="A32" s="9">
        <v>44562</v>
      </c>
      <c r="B32" s="8" t="s">
        <v>2</v>
      </c>
      <c r="C32" s="8" cm="1">
        <f t="array" ref="C32">_xlfn.XLOOKUP($A32,[3]Data1!$A:$A,[3]Data1!$C:$C - 'NSW-FHB-OO'!$C32,0,0)</f>
        <v>6198</v>
      </c>
      <c r="D32" s="5" cm="1">
        <f t="array" ref="D32">_xlfn.XLOOKUP($A32,[3]Data1!$A:$A,[3]Data1!$U:$U-'NSW-FHB-OO'!D32,0,0)</f>
        <v>6028.1</v>
      </c>
      <c r="E32" s="5">
        <f t="shared" si="0"/>
        <v>972.58793159083575</v>
      </c>
    </row>
    <row r="33" spans="1:5" x14ac:dyDescent="0.35">
      <c r="A33" s="9">
        <v>44593</v>
      </c>
      <c r="B33" s="8" t="s">
        <v>2</v>
      </c>
      <c r="C33" s="8" cm="1">
        <f t="array" ref="C33">_xlfn.XLOOKUP($A33,[3]Data1!$A:$A,[3]Data1!$C:$C - 'NSW-FHB-OO'!$C33,0,0)</f>
        <v>6221</v>
      </c>
      <c r="D33" s="5" cm="1">
        <f t="array" ref="D33">_xlfn.XLOOKUP($A33,[3]Data1!$A:$A,[3]Data1!$U:$U-'NSW-FHB-OO'!D33,0,0)</f>
        <v>5308.6</v>
      </c>
      <c r="E33" s="5">
        <f t="shared" si="0"/>
        <v>853.33547661147736</v>
      </c>
    </row>
    <row r="34" spans="1:5" x14ac:dyDescent="0.35">
      <c r="A34" s="9">
        <v>44621</v>
      </c>
      <c r="B34" s="8" t="s">
        <v>2</v>
      </c>
      <c r="C34" s="8" cm="1">
        <f t="array" ref="C34">_xlfn.XLOOKUP($A34,[3]Data1!$A:$A,[3]Data1!$C:$C - 'NSW-FHB-OO'!$C34,0,0)</f>
        <v>8051</v>
      </c>
      <c r="D34" s="5" cm="1">
        <f t="array" ref="D34">_xlfn.XLOOKUP($A34,[3]Data1!$A:$A,[3]Data1!$U:$U-'NSW-FHB-OO'!D34,0,0)</f>
        <v>5170.5999999999995</v>
      </c>
      <c r="E34" s="5">
        <f t="shared" ref="E34:E62" si="1">$D34/$C34*1000</f>
        <v>642.23077878524407</v>
      </c>
    </row>
    <row r="35" spans="1:5" x14ac:dyDescent="0.35">
      <c r="A35" s="9">
        <v>44652</v>
      </c>
      <c r="B35" s="8" t="s">
        <v>2</v>
      </c>
      <c r="C35" s="8" cm="1">
        <f t="array" ref="C35">_xlfn.XLOOKUP($A35,[3]Data1!$A:$A,[3]Data1!$C:$C - 'NSW-FHB-OO'!$C35,0,0)</f>
        <v>6354</v>
      </c>
      <c r="D35" s="5" cm="1">
        <f t="array" ref="D35">_xlfn.XLOOKUP($A35,[3]Data1!$A:$A,[3]Data1!$U:$U-'NSW-FHB-OO'!D35,0,0)</f>
        <v>4771.5</v>
      </c>
      <c r="E35" s="5">
        <f t="shared" si="1"/>
        <v>750.94428706326721</v>
      </c>
    </row>
    <row r="36" spans="1:5" x14ac:dyDescent="0.35">
      <c r="A36" s="9">
        <v>44682</v>
      </c>
      <c r="B36" s="8" t="s">
        <v>2</v>
      </c>
      <c r="C36" s="8" cm="1">
        <f t="array" ref="C36">_xlfn.XLOOKUP($A36,[3]Data1!$A:$A,[3]Data1!$C:$C - 'NSW-FHB-OO'!$C36,0,0)</f>
        <v>7547</v>
      </c>
      <c r="D36" s="5" cm="1">
        <f t="array" ref="D36">_xlfn.XLOOKUP($A36,[3]Data1!$A:$A,[3]Data1!$U:$U-'NSW-FHB-OO'!D36,0,0)</f>
        <v>4783</v>
      </c>
      <c r="E36" s="5">
        <f t="shared" si="1"/>
        <v>633.7617596395919</v>
      </c>
    </row>
    <row r="37" spans="1:5" x14ac:dyDescent="0.35">
      <c r="A37" s="9">
        <v>44713</v>
      </c>
      <c r="B37" s="8" t="s">
        <v>2</v>
      </c>
      <c r="C37" s="8" cm="1">
        <f t="array" ref="C37">_xlfn.XLOOKUP($A37,[3]Data1!$A:$A,[3]Data1!$C:$C - 'NSW-FHB-OO'!$C37,0,0)</f>
        <v>7430</v>
      </c>
      <c r="D37" s="5" cm="1">
        <f t="array" ref="D37">_xlfn.XLOOKUP($A37,[3]Data1!$A:$A,[3]Data1!$U:$U-'NSW-FHB-OO'!D37,0,0)</f>
        <v>4726.6000000000004</v>
      </c>
      <c r="E37" s="5">
        <f t="shared" si="1"/>
        <v>636.15074024226112</v>
      </c>
    </row>
    <row r="38" spans="1:5" x14ac:dyDescent="0.35">
      <c r="A38" s="9">
        <v>44743</v>
      </c>
      <c r="B38" s="8" t="s">
        <v>2</v>
      </c>
      <c r="C38" s="8" cm="1">
        <f t="array" ref="C38">_xlfn.XLOOKUP($A38,[3]Data1!$A:$A,[3]Data1!$C:$C - 'NSW-FHB-OO'!$C38,0,0)</f>
        <v>6794</v>
      </c>
      <c r="D38" s="5" cm="1">
        <f t="array" ref="D38">_xlfn.XLOOKUP($A38,[3]Data1!$A:$A,[3]Data1!$U:$U-'NSW-FHB-OO'!D38,0,0)</f>
        <v>4463</v>
      </c>
      <c r="E38" s="5">
        <f t="shared" si="1"/>
        <v>656.90314983809242</v>
      </c>
    </row>
    <row r="39" spans="1:5" x14ac:dyDescent="0.35">
      <c r="A39" s="9">
        <v>44774</v>
      </c>
      <c r="B39" s="8" t="s">
        <v>2</v>
      </c>
      <c r="C39" s="8" cm="1">
        <f t="array" ref="C39">_xlfn.XLOOKUP($A39,[3]Data1!$A:$A,[3]Data1!$C:$C - 'NSW-FHB-OO'!$C39,0,0)</f>
        <v>6515</v>
      </c>
      <c r="D39" s="5" cm="1">
        <f t="array" ref="D39">_xlfn.XLOOKUP($A39,[3]Data1!$A:$A,[3]Data1!$U:$U-'NSW-FHB-OO'!D39,0,0)</f>
        <v>4053.9</v>
      </c>
      <c r="E39" s="5">
        <f t="shared" si="1"/>
        <v>622.24098234842677</v>
      </c>
    </row>
    <row r="40" spans="1:5" x14ac:dyDescent="0.35">
      <c r="A40" s="9">
        <v>44805</v>
      </c>
      <c r="B40" s="8" t="s">
        <v>2</v>
      </c>
      <c r="C40" s="8" cm="1">
        <f t="array" ref="C40">_xlfn.XLOOKUP($A40,[3]Data1!$A:$A,[3]Data1!$C:$C - 'NSW-FHB-OO'!$C40,0,0)</f>
        <v>5969</v>
      </c>
      <c r="D40" s="5" cm="1">
        <f t="array" ref="D40">_xlfn.XLOOKUP($A40,[3]Data1!$A:$A,[3]Data1!$U:$U-'NSW-FHB-OO'!D40,0,0)</f>
        <v>3822.2999999999997</v>
      </c>
      <c r="E40" s="5">
        <f t="shared" si="1"/>
        <v>640.35851901491037</v>
      </c>
    </row>
    <row r="41" spans="1:5" x14ac:dyDescent="0.35">
      <c r="A41" s="9">
        <v>44835</v>
      </c>
      <c r="B41" s="8" t="s">
        <v>2</v>
      </c>
      <c r="C41" s="8" cm="1">
        <f t="array" ref="C41">_xlfn.XLOOKUP($A41,[3]Data1!$A:$A,[3]Data1!$C:$C - 'NSW-FHB-OO'!$C41,0,0)</f>
        <v>5908</v>
      </c>
      <c r="D41" s="5" cm="1">
        <f t="array" ref="D41">_xlfn.XLOOKUP($A41,[3]Data1!$A:$A,[3]Data1!$U:$U-'NSW-FHB-OO'!D41,0,0)</f>
        <v>3753.2000000000003</v>
      </c>
      <c r="E41" s="5">
        <f t="shared" si="1"/>
        <v>635.27420446851738</v>
      </c>
    </row>
    <row r="42" spans="1:5" x14ac:dyDescent="0.35">
      <c r="A42" s="9">
        <v>44866</v>
      </c>
      <c r="B42" s="8" t="s">
        <v>2</v>
      </c>
      <c r="C42" s="8" cm="1">
        <f t="array" ref="C42">_xlfn.XLOOKUP($A42,[3]Data1!$A:$A,[3]Data1!$C:$C - 'NSW-FHB-OO'!$C42,0,0)</f>
        <v>6359</v>
      </c>
      <c r="D42" s="5" cm="1">
        <f t="array" ref="D42">_xlfn.XLOOKUP($A42,[3]Data1!$A:$A,[3]Data1!$U:$U-'NSW-FHB-OO'!D42,0,0)</f>
        <v>3584.3999999999996</v>
      </c>
      <c r="E42" s="5">
        <f t="shared" si="1"/>
        <v>563.67353357446132</v>
      </c>
    </row>
    <row r="43" spans="1:5" x14ac:dyDescent="0.35">
      <c r="A43" s="9">
        <v>44896</v>
      </c>
      <c r="B43" s="8" t="s">
        <v>2</v>
      </c>
      <c r="C43" s="8" cm="1">
        <f t="array" ref="C43">_xlfn.XLOOKUP($A43,[3]Data1!$A:$A,[3]Data1!$C:$C - 'NSW-FHB-OO'!$C43,0,0)</f>
        <v>5735</v>
      </c>
      <c r="D43" s="5" cm="1">
        <f t="array" ref="D43">_xlfn.XLOOKUP($A43,[3]Data1!$A:$A,[3]Data1!$U:$U-'NSW-FHB-OO'!D43,0,0)</f>
        <v>3691.1000000000004</v>
      </c>
      <c r="E43" s="5">
        <f t="shared" si="1"/>
        <v>643.60941586748049</v>
      </c>
    </row>
    <row r="44" spans="1:5" x14ac:dyDescent="0.35">
      <c r="A44" s="9">
        <v>44927</v>
      </c>
      <c r="B44" s="8" t="s">
        <v>2</v>
      </c>
      <c r="C44" s="8" cm="1">
        <f t="array" ref="C44">_xlfn.XLOOKUP($A44,[3]Data1!$A:$A,[3]Data1!$C:$C - 'NSW-FHB-OO'!$C44,0,0)</f>
        <v>3930</v>
      </c>
      <c r="D44" s="5" cm="1">
        <f t="array" ref="D44">_xlfn.XLOOKUP($A44,[3]Data1!$A:$A,[3]Data1!$U:$U-'NSW-FHB-OO'!D44,0,0)</f>
        <v>3509.5999999999995</v>
      </c>
      <c r="E44" s="5">
        <f t="shared" si="1"/>
        <v>893.02798982188278</v>
      </c>
    </row>
    <row r="45" spans="1:5" x14ac:dyDescent="0.35">
      <c r="A45" s="9">
        <v>44958</v>
      </c>
      <c r="B45" s="8" t="s">
        <v>2</v>
      </c>
      <c r="C45" s="8" cm="1">
        <f t="array" ref="C45">_xlfn.XLOOKUP($A45,[3]Data1!$A:$A,[3]Data1!$C:$C - 'NSW-FHB-OO'!$C45,0,0)</f>
        <v>4367</v>
      </c>
      <c r="D45" s="5" cm="1">
        <f t="array" ref="D45">_xlfn.XLOOKUP($A45,[3]Data1!$A:$A,[3]Data1!$U:$U-'NSW-FHB-OO'!D45,0,0)</f>
        <v>3779.9999999999995</v>
      </c>
      <c r="E45" s="5">
        <f t="shared" si="1"/>
        <v>865.5827799404625</v>
      </c>
    </row>
    <row r="46" spans="1:5" x14ac:dyDescent="0.35">
      <c r="A46" s="9">
        <v>44986</v>
      </c>
      <c r="B46" s="8" t="s">
        <v>2</v>
      </c>
      <c r="C46" s="8" cm="1">
        <f t="array" ref="C46">_xlfn.XLOOKUP($A46,[3]Data1!$A:$A,[3]Data1!$C:$C - 'NSW-FHB-OO'!$C46,0,0)</f>
        <v>5711</v>
      </c>
      <c r="D46" s="5" cm="1">
        <f t="array" ref="D46">_xlfn.XLOOKUP($A46,[3]Data1!$A:$A,[3]Data1!$U:$U-'NSW-FHB-OO'!D46,0,0)</f>
        <v>3649.0000000000005</v>
      </c>
      <c r="E46" s="5">
        <f t="shared" si="1"/>
        <v>638.94239187532844</v>
      </c>
    </row>
    <row r="47" spans="1:5" x14ac:dyDescent="0.35">
      <c r="A47" s="9">
        <v>45017</v>
      </c>
      <c r="B47" s="8" t="s">
        <v>2</v>
      </c>
      <c r="C47" s="8" cm="1">
        <f t="array" ref="C47">_xlfn.XLOOKUP($A47,[3]Data1!$A:$A,[3]Data1!$C:$C - 'NSW-FHB-OO'!$C47,0,0)</f>
        <v>4608</v>
      </c>
      <c r="D47" s="5" cm="1">
        <f t="array" ref="D47">_xlfn.XLOOKUP($A47,[3]Data1!$A:$A,[3]Data1!$U:$U-'NSW-FHB-OO'!D47,0,0)</f>
        <v>3508.5</v>
      </c>
      <c r="E47" s="5">
        <f t="shared" si="1"/>
        <v>761.39322916666663</v>
      </c>
    </row>
    <row r="48" spans="1:5" x14ac:dyDescent="0.35">
      <c r="A48" s="9">
        <v>45047</v>
      </c>
      <c r="B48" s="8" t="s">
        <v>2</v>
      </c>
      <c r="C48" s="8" cm="1">
        <f t="array" ref="C48">_xlfn.XLOOKUP($A48,[3]Data1!$A:$A,[3]Data1!$C:$C - 'NSW-FHB-OO'!$C48,0,0)</f>
        <v>6133</v>
      </c>
      <c r="D48" s="5" cm="1">
        <f t="array" ref="D48">_xlfn.XLOOKUP($A48,[3]Data1!$A:$A,[3]Data1!$U:$U-'NSW-FHB-OO'!D48,0,0)</f>
        <v>3759.3</v>
      </c>
      <c r="E48" s="5">
        <f t="shared" si="1"/>
        <v>612.96266101418564</v>
      </c>
    </row>
    <row r="49" spans="1:5" x14ac:dyDescent="0.35">
      <c r="A49" s="9">
        <v>45078</v>
      </c>
      <c r="B49" s="8" t="s">
        <v>2</v>
      </c>
      <c r="C49" s="8" cm="1">
        <f t="array" ref="C49">_xlfn.XLOOKUP($A49,[3]Data1!$A:$A,[3]Data1!$C:$C - 'NSW-FHB-OO'!$C49,0,0)</f>
        <v>5664</v>
      </c>
      <c r="D49" s="5" cm="1">
        <f t="array" ref="D49">_xlfn.XLOOKUP($A49,[3]Data1!$A:$A,[3]Data1!$U:$U-'NSW-FHB-OO'!D49,0,0)</f>
        <v>3659.8999999999996</v>
      </c>
      <c r="E49" s="5">
        <f t="shared" si="1"/>
        <v>646.16878531073439</v>
      </c>
    </row>
    <row r="50" spans="1:5" x14ac:dyDescent="0.35">
      <c r="A50" s="9">
        <v>45108</v>
      </c>
      <c r="B50" s="8" t="s">
        <v>2</v>
      </c>
      <c r="C50" s="8" cm="1">
        <f t="array" ref="C50">_xlfn.XLOOKUP($A50,[3]Data1!$A:$A,[3]Data1!$C:$C - 'NSW-FHB-OO'!$C50,0,0)</f>
        <v>5222</v>
      </c>
      <c r="D50" s="5" cm="1">
        <f t="array" ref="D50">_xlfn.XLOOKUP($A50,[3]Data1!$A:$A,[3]Data1!$U:$U-'NSW-FHB-OO'!D50,0,0)</f>
        <v>3647.9000000000005</v>
      </c>
      <c r="E50" s="5">
        <f t="shared" si="1"/>
        <v>698.56376867100732</v>
      </c>
    </row>
    <row r="51" spans="1:5" x14ac:dyDescent="0.35">
      <c r="A51" s="9">
        <v>45139</v>
      </c>
      <c r="B51" s="8" t="s">
        <v>2</v>
      </c>
      <c r="C51" s="8" cm="1">
        <f t="array" ref="C51">_xlfn.XLOOKUP($A51,[3]Data1!$A:$A,[3]Data1!$C:$C - 'NSW-FHB-OO'!$C51,0,0)</f>
        <v>5495</v>
      </c>
      <c r="D51" s="5" cm="1">
        <f t="array" ref="D51">_xlfn.XLOOKUP($A51,[3]Data1!$A:$A,[3]Data1!$U:$U-'NSW-FHB-OO'!D51,0,0)</f>
        <v>3647.5000000000005</v>
      </c>
      <c r="E51" s="5">
        <f t="shared" si="1"/>
        <v>663.78525932666071</v>
      </c>
    </row>
    <row r="52" spans="1:5" x14ac:dyDescent="0.35">
      <c r="A52" s="9">
        <v>45170</v>
      </c>
      <c r="B52" s="8" t="s">
        <v>2</v>
      </c>
      <c r="C52" s="8" cm="1">
        <f t="array" ref="C52">_xlfn.XLOOKUP($A52,[3]Data1!$A:$A,[3]Data1!$C:$C - 'NSW-FHB-OO'!$C52,0,0)</f>
        <v>5255</v>
      </c>
      <c r="D52" s="5" cm="1">
        <f t="array" ref="D52">_xlfn.XLOOKUP($A52,[3]Data1!$A:$A,[3]Data1!$U:$U-'NSW-FHB-OO'!D52,0,0)</f>
        <v>3620.5</v>
      </c>
      <c r="E52" s="5">
        <f t="shared" si="1"/>
        <v>688.96289248334915</v>
      </c>
    </row>
    <row r="53" spans="1:5" x14ac:dyDescent="0.35">
      <c r="A53" s="9">
        <v>45200</v>
      </c>
      <c r="B53" s="8" t="s">
        <v>2</v>
      </c>
      <c r="C53" s="8" cm="1">
        <f t="array" ref="C53">_xlfn.XLOOKUP($A53,[3]Data1!$A:$A,[3]Data1!$C:$C - 'NSW-FHB-OO'!$C53,0,0)</f>
        <v>5746</v>
      </c>
      <c r="D53" s="5" cm="1">
        <f t="array" ref="D53">_xlfn.XLOOKUP($A53,[3]Data1!$A:$A,[3]Data1!$U:$U-'NSW-FHB-OO'!D53,0,0)</f>
        <v>3796.5</v>
      </c>
      <c r="E53" s="5">
        <f t="shared" si="1"/>
        <v>660.72050121823872</v>
      </c>
    </row>
    <row r="54" spans="1:5" x14ac:dyDescent="0.35">
      <c r="A54" s="9">
        <v>45231</v>
      </c>
      <c r="B54" s="8" t="s">
        <v>2</v>
      </c>
      <c r="C54" s="8" cm="1">
        <f t="array" ref="C54">_xlfn.XLOOKUP($A54,[3]Data1!$A:$A,[3]Data1!$C:$C - 'NSW-FHB-OO'!$C54,0,0)</f>
        <v>6375</v>
      </c>
      <c r="D54" s="5" cm="1">
        <f t="array" ref="D54">_xlfn.XLOOKUP($A54,[3]Data1!$A:$A,[3]Data1!$U:$U-'NSW-FHB-OO'!D54,0,0)</f>
        <v>3749.1</v>
      </c>
      <c r="E54" s="5">
        <f t="shared" si="1"/>
        <v>588.09411764705874</v>
      </c>
    </row>
    <row r="55" spans="1:5" x14ac:dyDescent="0.35">
      <c r="A55" s="9">
        <v>45261</v>
      </c>
      <c r="B55" s="8" t="s">
        <v>2</v>
      </c>
      <c r="C55" s="8" cm="1">
        <f t="array" ref="C55">_xlfn.XLOOKUP($A55,[3]Data1!$A:$A,[3]Data1!$C:$C - 'NSW-FHB-OO'!$C55,0,0)</f>
        <v>5220</v>
      </c>
      <c r="D55" s="5" cm="1">
        <f t="array" ref="D55">_xlfn.XLOOKUP($A55,[3]Data1!$A:$A,[3]Data1!$U:$U-'NSW-FHB-OO'!D55,0,0)</f>
        <v>3675.5</v>
      </c>
      <c r="E55" s="5">
        <f t="shared" si="1"/>
        <v>704.11877394636008</v>
      </c>
    </row>
    <row r="56" spans="1:5" x14ac:dyDescent="0.35">
      <c r="A56" s="9">
        <v>45292</v>
      </c>
      <c r="B56" s="8" t="s">
        <v>2</v>
      </c>
      <c r="C56" s="8" cm="1">
        <f t="array" ref="C56">_xlfn.XLOOKUP($A56,[3]Data1!$A:$A,[3]Data1!$C:$C - 'NSW-FHB-OO'!$C56,0,0)</f>
        <v>4094</v>
      </c>
      <c r="D56" s="5" cm="1">
        <f t="array" ref="D56">_xlfn.XLOOKUP($A56,[3]Data1!$A:$A,[3]Data1!$U:$U-'NSW-FHB-OO'!D56,0,0)</f>
        <v>3607</v>
      </c>
      <c r="E56" s="5">
        <f t="shared" si="1"/>
        <v>881.04543234000971</v>
      </c>
    </row>
    <row r="57" spans="1:5" x14ac:dyDescent="0.35">
      <c r="A57" s="9">
        <v>45323</v>
      </c>
      <c r="B57" s="8" t="s">
        <v>2</v>
      </c>
      <c r="C57" s="8" cm="1">
        <f t="array" ref="C57">_xlfn.XLOOKUP($A57,[3]Data1!$A:$A,[3]Data1!$C:$C - 'NSW-FHB-OO'!$C57,0,0)</f>
        <v>4596</v>
      </c>
      <c r="D57" s="5" cm="1">
        <f t="array" ref="D57">_xlfn.XLOOKUP($A57,[3]Data1!$A:$A,[3]Data1!$U:$U-'NSW-FHB-OO'!D57,0,0)</f>
        <v>3819.6</v>
      </c>
      <c r="E57" s="5">
        <f t="shared" si="1"/>
        <v>831.07049608355089</v>
      </c>
    </row>
    <row r="58" spans="1:5" x14ac:dyDescent="0.35">
      <c r="A58" s="9">
        <v>45352</v>
      </c>
      <c r="B58" s="8" t="s">
        <v>2</v>
      </c>
      <c r="C58" s="8" cm="1">
        <f t="array" ref="C58">_xlfn.XLOOKUP($A58,[3]Data1!$A:$A,[3]Data1!$C:$C - 'NSW-FHB-OO'!$C58,0,0)</f>
        <v>5244</v>
      </c>
      <c r="D58" s="5" cm="1">
        <f t="array" ref="D58">_xlfn.XLOOKUP($A58,[3]Data1!$A:$A,[3]Data1!$U:$U-'NSW-FHB-OO'!D58,0,0)</f>
        <v>3884.8</v>
      </c>
      <c r="E58" s="5">
        <f t="shared" si="1"/>
        <v>740.80854309687265</v>
      </c>
    </row>
    <row r="59" spans="1:5" x14ac:dyDescent="0.35">
      <c r="A59" s="9">
        <v>45383</v>
      </c>
      <c r="B59" s="8" t="s">
        <v>2</v>
      </c>
      <c r="C59" s="8" cm="1">
        <f t="array" ref="C59">_xlfn.XLOOKUP($A59,[3]Data1!$A:$A,[3]Data1!$C:$C - 'NSW-FHB-OO'!$C59,0,0)</f>
        <v>5696</v>
      </c>
      <c r="D59" s="5" cm="1">
        <f t="array" ref="D59">_xlfn.XLOOKUP($A59,[3]Data1!$A:$A,[3]Data1!$U:$U-'NSW-FHB-OO'!D59,0,0)</f>
        <v>4226.4000000000005</v>
      </c>
      <c r="E59" s="5">
        <f t="shared" si="1"/>
        <v>741.994382022472</v>
      </c>
    </row>
    <row r="60" spans="1:5" x14ac:dyDescent="0.35">
      <c r="A60" s="9">
        <v>45413</v>
      </c>
      <c r="B60" s="8" t="s">
        <v>2</v>
      </c>
      <c r="C60" s="8" cm="1">
        <f t="array" ref="C60">_xlfn.XLOOKUP($A60,[3]Data1!$A:$A,[3]Data1!$C:$C - 'NSW-FHB-OO'!$C60,0,0)</f>
        <v>6351</v>
      </c>
      <c r="D60" s="5" cm="1">
        <f t="array" ref="D60">_xlfn.XLOOKUP($A60,[3]Data1!$A:$A,[3]Data1!$U:$U-'NSW-FHB-OO'!D60,0,0)</f>
        <v>4017.7</v>
      </c>
      <c r="E60" s="5">
        <f t="shared" si="1"/>
        <v>632.60903794678006</v>
      </c>
    </row>
    <row r="61" spans="1:5" x14ac:dyDescent="0.35">
      <c r="A61" s="9">
        <v>45444</v>
      </c>
      <c r="B61" s="8" t="s">
        <v>2</v>
      </c>
      <c r="C61" s="8" cm="1">
        <f t="array" ref="C61">_xlfn.XLOOKUP($A61,[3]Data1!$A:$A,[3]Data1!$C:$C - 'NSW-FHB-OO'!$C61,0,0)</f>
        <v>5602</v>
      </c>
      <c r="D61" s="5" cm="1">
        <f t="array" ref="D61">_xlfn.XLOOKUP($A61,[3]Data1!$A:$A,[3]Data1!$U:$U-'NSW-FHB-OO'!D61,0,0)</f>
        <v>3995.8</v>
      </c>
      <c r="E61" s="5">
        <f t="shared" si="1"/>
        <v>713.28097108175655</v>
      </c>
    </row>
    <row r="62" spans="1:5" x14ac:dyDescent="0.35">
      <c r="A62" s="9">
        <v>45474</v>
      </c>
      <c r="B62" s="8" t="s">
        <v>2</v>
      </c>
      <c r="C62" s="8" cm="1">
        <f t="array" ref="C62">_xlfn.XLOOKUP($A62,[3]Data1!$A:$A,[3]Data1!$C:$C - 'NSW-FHB-OO'!$C62,0,0)</f>
        <v>6209</v>
      </c>
      <c r="D62" s="5" cm="1">
        <f t="array" ref="D62">_xlfn.XLOOKUP($A62,[3]Data1!$A:$A,[3]Data1!$U:$U-'NSW-FHB-OO'!D62,0,0)</f>
        <v>4124.5999999999995</v>
      </c>
      <c r="E62" s="5">
        <f t="shared" si="1"/>
        <v>664.29376711225632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A9580-578D-41D5-B83F-085827FA1B31}">
  <dimension ref="A1:E62"/>
  <sheetViews>
    <sheetView topLeftCell="A50" workbookViewId="0">
      <selection activeCell="C64" sqref="C64"/>
    </sheetView>
  </sheetViews>
  <sheetFormatPr defaultRowHeight="14.5" x14ac:dyDescent="0.35"/>
  <cols>
    <col min="1" max="1" width="8.1796875" customWidth="1"/>
    <col min="2" max="2" width="16.54296875" customWidth="1"/>
    <col min="3" max="3" width="25.7265625" customWidth="1"/>
    <col min="4" max="4" width="21.26953125" style="5" customWidth="1"/>
    <col min="5" max="5" width="23.08984375" customWidth="1"/>
    <col min="6" max="6" width="24.08984375" bestFit="1" customWidth="1"/>
    <col min="7" max="7" width="28.7265625" bestFit="1" customWidth="1"/>
    <col min="8" max="8" width="23.6328125" bestFit="1" customWidth="1"/>
    <col min="9" max="9" width="22.453125" bestFit="1" customWidth="1"/>
    <col min="10" max="10" width="26.08984375" bestFit="1" customWidth="1"/>
  </cols>
  <sheetData>
    <row r="1" spans="1:5" x14ac:dyDescent="0.35">
      <c r="A1" s="1" t="s">
        <v>0</v>
      </c>
      <c r="B1" s="1" t="s">
        <v>1</v>
      </c>
      <c r="C1" s="1" t="s">
        <v>4</v>
      </c>
      <c r="D1" s="6" t="s">
        <v>7</v>
      </c>
      <c r="E1" s="2" t="s">
        <v>8</v>
      </c>
    </row>
    <row r="2" spans="1:5" x14ac:dyDescent="0.35">
      <c r="A2" s="3">
        <v>43647</v>
      </c>
      <c r="B2" s="3" t="s">
        <v>3</v>
      </c>
      <c r="C2">
        <f>_xlfn.XLOOKUP($A2,[4]Data1!$A:$A,[4]Data1!$C:$C,0,0)</f>
        <v>261</v>
      </c>
      <c r="D2" s="5">
        <f>_xlfn.XLOOKUP($A2,[4]Data1!$A:$A,[4]Data1!$L:$L,0,0)</f>
        <v>135.19999999999999</v>
      </c>
      <c r="E2" s="5">
        <f t="shared" ref="E2:E33" si="0">$D2/$C2*1000</f>
        <v>518.00766283524899</v>
      </c>
    </row>
    <row r="3" spans="1:5" x14ac:dyDescent="0.35">
      <c r="A3" s="3">
        <v>43678</v>
      </c>
      <c r="B3" s="3" t="s">
        <v>3</v>
      </c>
      <c r="C3">
        <f>_xlfn.XLOOKUP($A3,[4]Data1!$A:$A,[4]Data1!$C:$C,0,0)</f>
        <v>218</v>
      </c>
      <c r="D3" s="5">
        <f>_xlfn.XLOOKUP($A3,[4]Data1!$A:$A,[4]Data1!$L:$L,0,0)</f>
        <v>120</v>
      </c>
      <c r="E3" s="5">
        <f t="shared" si="0"/>
        <v>550.45871559633031</v>
      </c>
    </row>
    <row r="4" spans="1:5" x14ac:dyDescent="0.35">
      <c r="A4" s="3">
        <v>43709</v>
      </c>
      <c r="B4" s="3" t="s">
        <v>3</v>
      </c>
      <c r="C4">
        <f>_xlfn.XLOOKUP($A4,[4]Data1!$A:$A,[4]Data1!$C:$C,0,0)</f>
        <v>224</v>
      </c>
      <c r="D4" s="5">
        <f>_xlfn.XLOOKUP($A4,[4]Data1!$A:$A,[4]Data1!$L:$L,0,0)</f>
        <v>122.7</v>
      </c>
      <c r="E4" s="5">
        <f t="shared" si="0"/>
        <v>547.76785714285711</v>
      </c>
    </row>
    <row r="5" spans="1:5" x14ac:dyDescent="0.35">
      <c r="A5" s="3">
        <v>43739</v>
      </c>
      <c r="B5" s="3" t="s">
        <v>3</v>
      </c>
      <c r="C5">
        <f>_xlfn.XLOOKUP($A5,[4]Data1!$A:$A,[4]Data1!$C:$C,0,0)</f>
        <v>232</v>
      </c>
      <c r="D5" s="5">
        <f>_xlfn.XLOOKUP($A5,[4]Data1!$A:$A,[4]Data1!$L:$L,0,0)</f>
        <v>134.5</v>
      </c>
      <c r="E5" s="5">
        <f t="shared" si="0"/>
        <v>579.74137931034488</v>
      </c>
    </row>
    <row r="6" spans="1:5" x14ac:dyDescent="0.35">
      <c r="A6" s="3">
        <v>43770</v>
      </c>
      <c r="B6" s="3" t="s">
        <v>3</v>
      </c>
      <c r="C6">
        <f>_xlfn.XLOOKUP($A6,[4]Data1!$A:$A,[4]Data1!$C:$C,0,0)</f>
        <v>214</v>
      </c>
      <c r="D6" s="5">
        <f>_xlfn.XLOOKUP($A6,[4]Data1!$A:$A,[4]Data1!$L:$L,0,0)</f>
        <v>127.1</v>
      </c>
      <c r="E6" s="5">
        <f t="shared" si="0"/>
        <v>593.92523364485987</v>
      </c>
    </row>
    <row r="7" spans="1:5" x14ac:dyDescent="0.35">
      <c r="A7" s="3">
        <v>43800</v>
      </c>
      <c r="B7" s="3" t="s">
        <v>3</v>
      </c>
      <c r="C7">
        <f>_xlfn.XLOOKUP($A7,[4]Data1!$A:$A,[4]Data1!$C:$C,0,0)</f>
        <v>190</v>
      </c>
      <c r="D7" s="5">
        <f>_xlfn.XLOOKUP($A7,[4]Data1!$A:$A,[4]Data1!$L:$L,0,0)</f>
        <v>112.2</v>
      </c>
      <c r="E7" s="5">
        <f t="shared" si="0"/>
        <v>590.52631578947364</v>
      </c>
    </row>
    <row r="8" spans="1:5" x14ac:dyDescent="0.35">
      <c r="A8" s="3">
        <v>43831</v>
      </c>
      <c r="B8" s="3" t="s">
        <v>3</v>
      </c>
      <c r="C8">
        <f>_xlfn.XLOOKUP($A8,[4]Data1!$A:$A,[4]Data1!$C:$C,0,0)</f>
        <v>142</v>
      </c>
      <c r="D8" s="5">
        <f>_xlfn.XLOOKUP($A8,[4]Data1!$A:$A,[4]Data1!$L:$L,0,0)</f>
        <v>80.2</v>
      </c>
      <c r="E8" s="5">
        <f t="shared" si="0"/>
        <v>564.78873239436621</v>
      </c>
    </row>
    <row r="9" spans="1:5" x14ac:dyDescent="0.35">
      <c r="A9" s="3">
        <v>43862</v>
      </c>
      <c r="B9" s="3" t="s">
        <v>3</v>
      </c>
      <c r="C9">
        <f>_xlfn.XLOOKUP($A9,[4]Data1!$A:$A,[4]Data1!$C:$C,0,0)</f>
        <v>122</v>
      </c>
      <c r="D9" s="5">
        <f>_xlfn.XLOOKUP($A9,[4]Data1!$A:$A,[4]Data1!$L:$L,0,0)</f>
        <v>65.900000000000006</v>
      </c>
      <c r="E9" s="5">
        <f t="shared" si="0"/>
        <v>540.16393442622962</v>
      </c>
    </row>
    <row r="10" spans="1:5" x14ac:dyDescent="0.35">
      <c r="A10" s="3">
        <v>43891</v>
      </c>
      <c r="B10" s="3" t="s">
        <v>3</v>
      </c>
      <c r="C10">
        <f>_xlfn.XLOOKUP($A10,[4]Data1!$A:$A,[4]Data1!$C:$C,0,0)</f>
        <v>159</v>
      </c>
      <c r="D10" s="5">
        <f>_xlfn.XLOOKUP($A10,[4]Data1!$A:$A,[4]Data1!$L:$L,0,0)</f>
        <v>88.4</v>
      </c>
      <c r="E10" s="5">
        <f t="shared" si="0"/>
        <v>555.97484276729563</v>
      </c>
    </row>
    <row r="11" spans="1:5" x14ac:dyDescent="0.35">
      <c r="A11" s="3">
        <v>43922</v>
      </c>
      <c r="B11" s="3" t="s">
        <v>3</v>
      </c>
      <c r="C11">
        <f>_xlfn.XLOOKUP($A11,[4]Data1!$A:$A,[4]Data1!$C:$C,0,0)</f>
        <v>169</v>
      </c>
      <c r="D11" s="5">
        <f>_xlfn.XLOOKUP($A11,[4]Data1!$A:$A,[4]Data1!$L:$L,0,0)</f>
        <v>97.8</v>
      </c>
      <c r="E11" s="5">
        <f t="shared" si="0"/>
        <v>578.69822485207101</v>
      </c>
    </row>
    <row r="12" spans="1:5" x14ac:dyDescent="0.35">
      <c r="A12" s="3">
        <v>43952</v>
      </c>
      <c r="B12" s="3" t="s">
        <v>3</v>
      </c>
      <c r="C12">
        <f>_xlfn.XLOOKUP($A12,[4]Data1!$A:$A,[4]Data1!$C:$C,0,0)</f>
        <v>156</v>
      </c>
      <c r="D12" s="5">
        <f>_xlfn.XLOOKUP($A12,[4]Data1!$A:$A,[4]Data1!$L:$L,0,0)</f>
        <v>88.4</v>
      </c>
      <c r="E12" s="5">
        <f t="shared" si="0"/>
        <v>566.66666666666663</v>
      </c>
    </row>
    <row r="13" spans="1:5" x14ac:dyDescent="0.35">
      <c r="A13" s="3">
        <v>43983</v>
      </c>
      <c r="B13" s="3" t="s">
        <v>3</v>
      </c>
      <c r="C13">
        <f>_xlfn.XLOOKUP($A13,[4]Data1!$A:$A,[4]Data1!$C:$C,0,0)</f>
        <v>195</v>
      </c>
      <c r="D13" s="5">
        <f>_xlfn.XLOOKUP($A13,[4]Data1!$A:$A,[4]Data1!$L:$L,0,0)</f>
        <v>111.3</v>
      </c>
      <c r="E13" s="5">
        <f t="shared" si="0"/>
        <v>570.76923076923083</v>
      </c>
    </row>
    <row r="14" spans="1:5" x14ac:dyDescent="0.35">
      <c r="A14" s="3">
        <v>44013</v>
      </c>
      <c r="B14" s="3" t="s">
        <v>3</v>
      </c>
      <c r="C14">
        <f>_xlfn.XLOOKUP($A14,[4]Data1!$A:$A,[4]Data1!$C:$C,0,0)</f>
        <v>191</v>
      </c>
      <c r="D14" s="5">
        <f>_xlfn.XLOOKUP($A14,[4]Data1!$A:$A,[4]Data1!$L:$L,0,0)</f>
        <v>106.1</v>
      </c>
      <c r="E14" s="5">
        <f t="shared" si="0"/>
        <v>555.49738219895289</v>
      </c>
    </row>
    <row r="15" spans="1:5" x14ac:dyDescent="0.35">
      <c r="A15" s="3">
        <v>44044</v>
      </c>
      <c r="B15" s="3" t="s">
        <v>3</v>
      </c>
      <c r="C15">
        <f>_xlfn.XLOOKUP($A15,[4]Data1!$A:$A,[4]Data1!$C:$C,0,0)</f>
        <v>210</v>
      </c>
      <c r="D15" s="5">
        <f>_xlfn.XLOOKUP($A15,[4]Data1!$A:$A,[4]Data1!$L:$L,0,0)</f>
        <v>118.9</v>
      </c>
      <c r="E15" s="5">
        <f t="shared" si="0"/>
        <v>566.19047619047626</v>
      </c>
    </row>
    <row r="16" spans="1:5" x14ac:dyDescent="0.35">
      <c r="A16" s="3">
        <v>44075</v>
      </c>
      <c r="B16" s="3" t="s">
        <v>3</v>
      </c>
      <c r="C16">
        <f>_xlfn.XLOOKUP($A16,[4]Data1!$A:$A,[4]Data1!$C:$C,0,0)</f>
        <v>252</v>
      </c>
      <c r="D16" s="5">
        <f>_xlfn.XLOOKUP($A16,[4]Data1!$A:$A,[4]Data1!$L:$L,0,0)</f>
        <v>146.9</v>
      </c>
      <c r="E16" s="5">
        <f t="shared" si="0"/>
        <v>582.93650793650795</v>
      </c>
    </row>
    <row r="17" spans="1:5" x14ac:dyDescent="0.35">
      <c r="A17" s="3">
        <v>44105</v>
      </c>
      <c r="B17" s="3" t="s">
        <v>3</v>
      </c>
      <c r="C17">
        <f>_xlfn.XLOOKUP($A17,[4]Data1!$A:$A,[4]Data1!$C:$C,0,0)</f>
        <v>245</v>
      </c>
      <c r="D17" s="5">
        <f>_xlfn.XLOOKUP($A17,[4]Data1!$A:$A,[4]Data1!$L:$L,0,0)</f>
        <v>145.80000000000001</v>
      </c>
      <c r="E17" s="5">
        <f t="shared" si="0"/>
        <v>595.10204081632651</v>
      </c>
    </row>
    <row r="18" spans="1:5" x14ac:dyDescent="0.35">
      <c r="A18" s="3">
        <v>44136</v>
      </c>
      <c r="B18" s="3" t="s">
        <v>3</v>
      </c>
      <c r="C18">
        <f>_xlfn.XLOOKUP($A18,[4]Data1!$A:$A,[4]Data1!$C:$C,0,0)</f>
        <v>261</v>
      </c>
      <c r="D18" s="5">
        <f>_xlfn.XLOOKUP($A18,[4]Data1!$A:$A,[4]Data1!$L:$L,0,0)</f>
        <v>149.9</v>
      </c>
      <c r="E18" s="5">
        <f t="shared" si="0"/>
        <v>574.32950191570887</v>
      </c>
    </row>
    <row r="19" spans="1:5" x14ac:dyDescent="0.35">
      <c r="A19" s="3">
        <v>44166</v>
      </c>
      <c r="B19" s="3" t="s">
        <v>3</v>
      </c>
      <c r="C19">
        <f>_xlfn.XLOOKUP($A19,[4]Data1!$A:$A,[4]Data1!$C:$C,0,0)</f>
        <v>278</v>
      </c>
      <c r="D19" s="5">
        <f>_xlfn.XLOOKUP($A19,[4]Data1!$A:$A,[4]Data1!$L:$L,0,0)</f>
        <v>154.6</v>
      </c>
      <c r="E19" s="5">
        <f t="shared" si="0"/>
        <v>556.11510791366902</v>
      </c>
    </row>
    <row r="20" spans="1:5" x14ac:dyDescent="0.35">
      <c r="A20" s="3">
        <v>44197</v>
      </c>
      <c r="B20" s="3" t="s">
        <v>3</v>
      </c>
      <c r="C20">
        <f>_xlfn.XLOOKUP($A20,[4]Data1!$A:$A,[4]Data1!$C:$C,0,0)</f>
        <v>203</v>
      </c>
      <c r="D20" s="5">
        <f>_xlfn.XLOOKUP($A20,[4]Data1!$A:$A,[4]Data1!$L:$L,0,0)</f>
        <v>119.2</v>
      </c>
      <c r="E20" s="5">
        <f t="shared" si="0"/>
        <v>587.192118226601</v>
      </c>
    </row>
    <row r="21" spans="1:5" x14ac:dyDescent="0.35">
      <c r="A21" s="3">
        <v>44228</v>
      </c>
      <c r="B21" s="3" t="s">
        <v>3</v>
      </c>
      <c r="C21">
        <f>_xlfn.XLOOKUP($A21,[4]Data1!$A:$A,[4]Data1!$C:$C,0,0)</f>
        <v>201</v>
      </c>
      <c r="D21" s="5">
        <f>_xlfn.XLOOKUP($A21,[4]Data1!$A:$A,[4]Data1!$L:$L,0,0)</f>
        <v>114.8</v>
      </c>
      <c r="E21" s="5">
        <f t="shared" si="0"/>
        <v>571.14427860696514</v>
      </c>
    </row>
    <row r="22" spans="1:5" x14ac:dyDescent="0.35">
      <c r="A22" s="3">
        <v>44256</v>
      </c>
      <c r="B22" s="3" t="s">
        <v>3</v>
      </c>
      <c r="C22">
        <f>_xlfn.XLOOKUP($A22,[4]Data1!$A:$A,[4]Data1!$C:$C,0,0)</f>
        <v>327</v>
      </c>
      <c r="D22" s="5">
        <f>_xlfn.XLOOKUP($A22,[4]Data1!$A:$A,[4]Data1!$L:$L,0,0)</f>
        <v>204.7</v>
      </c>
      <c r="E22" s="5">
        <f t="shared" si="0"/>
        <v>625.9938837920489</v>
      </c>
    </row>
    <row r="23" spans="1:5" x14ac:dyDescent="0.35">
      <c r="A23" s="3">
        <v>44287</v>
      </c>
      <c r="B23" s="3" t="s">
        <v>3</v>
      </c>
      <c r="C23">
        <f>_xlfn.XLOOKUP($A23,[4]Data1!$A:$A,[4]Data1!$C:$C,0,0)</f>
        <v>287</v>
      </c>
      <c r="D23" s="5">
        <f>_xlfn.XLOOKUP($A23,[4]Data1!$A:$A,[4]Data1!$L:$L,0,0)</f>
        <v>179.4</v>
      </c>
      <c r="E23" s="5">
        <f t="shared" si="0"/>
        <v>625.08710801393727</v>
      </c>
    </row>
    <row r="24" spans="1:5" x14ac:dyDescent="0.35">
      <c r="A24" s="3">
        <v>44317</v>
      </c>
      <c r="B24" s="3" t="s">
        <v>3</v>
      </c>
      <c r="C24">
        <f>_xlfn.XLOOKUP($A24,[4]Data1!$A:$A,[4]Data1!$C:$C,0,0)</f>
        <v>336</v>
      </c>
      <c r="D24" s="5">
        <f>_xlfn.XLOOKUP($A24,[4]Data1!$A:$A,[4]Data1!$L:$L,0,0)</f>
        <v>222.3</v>
      </c>
      <c r="E24" s="5">
        <f t="shared" si="0"/>
        <v>661.60714285714289</v>
      </c>
    </row>
    <row r="25" spans="1:5" x14ac:dyDescent="0.35">
      <c r="A25" s="3">
        <v>44348</v>
      </c>
      <c r="B25" s="3" t="s">
        <v>3</v>
      </c>
      <c r="C25">
        <f>_xlfn.XLOOKUP($A25,[4]Data1!$A:$A,[4]Data1!$C:$C,0,0)</f>
        <v>347</v>
      </c>
      <c r="D25" s="5">
        <f>_xlfn.XLOOKUP($A25,[4]Data1!$A:$A,[4]Data1!$L:$L,0,0)</f>
        <v>217.3</v>
      </c>
      <c r="E25" s="5">
        <f t="shared" si="0"/>
        <v>626.22478386167143</v>
      </c>
    </row>
    <row r="26" spans="1:5" x14ac:dyDescent="0.35">
      <c r="A26" s="3">
        <v>44378</v>
      </c>
      <c r="B26" s="3" t="s">
        <v>3</v>
      </c>
      <c r="C26">
        <f>_xlfn.XLOOKUP($A26,[4]Data1!$A:$A,[4]Data1!$C:$C,0,0)</f>
        <v>319</v>
      </c>
      <c r="D26" s="5">
        <f>_xlfn.XLOOKUP($A26,[4]Data1!$A:$A,[4]Data1!$L:$L,0,0)</f>
        <v>221.8</v>
      </c>
      <c r="E26" s="5">
        <f t="shared" si="0"/>
        <v>695.29780564263319</v>
      </c>
    </row>
    <row r="27" spans="1:5" x14ac:dyDescent="0.35">
      <c r="A27" s="3">
        <v>44409</v>
      </c>
      <c r="B27" s="3" t="s">
        <v>3</v>
      </c>
      <c r="C27">
        <f>_xlfn.XLOOKUP($A27,[4]Data1!$A:$A,[4]Data1!$C:$C,0,0)</f>
        <v>332</v>
      </c>
      <c r="D27" s="5">
        <f>_xlfn.XLOOKUP($A27,[4]Data1!$A:$A,[4]Data1!$L:$L,0,0)</f>
        <v>239.2</v>
      </c>
      <c r="E27" s="5">
        <f t="shared" si="0"/>
        <v>720.48192771084325</v>
      </c>
    </row>
    <row r="28" spans="1:5" x14ac:dyDescent="0.35">
      <c r="A28" s="3">
        <v>44440</v>
      </c>
      <c r="B28" s="3" t="s">
        <v>3</v>
      </c>
      <c r="C28">
        <f>_xlfn.XLOOKUP($A28,[4]Data1!$A:$A,[4]Data1!$C:$C,0,0)</f>
        <v>296</v>
      </c>
      <c r="D28" s="5">
        <f>_xlfn.XLOOKUP($A28,[4]Data1!$A:$A,[4]Data1!$L:$L,0,0)</f>
        <v>189.1</v>
      </c>
      <c r="E28" s="5">
        <f t="shared" si="0"/>
        <v>638.85135135135124</v>
      </c>
    </row>
    <row r="29" spans="1:5" x14ac:dyDescent="0.35">
      <c r="A29" s="3">
        <v>44470</v>
      </c>
      <c r="B29" s="3" t="s">
        <v>3</v>
      </c>
      <c r="C29">
        <f>_xlfn.XLOOKUP($A29,[4]Data1!$A:$A,[4]Data1!$C:$C,0,0)</f>
        <v>279</v>
      </c>
      <c r="D29" s="5">
        <f>_xlfn.XLOOKUP($A29,[4]Data1!$A:$A,[4]Data1!$L:$L,0,0)</f>
        <v>191.7</v>
      </c>
      <c r="E29" s="5">
        <f t="shared" si="0"/>
        <v>687.0967741935483</v>
      </c>
    </row>
    <row r="30" spans="1:5" x14ac:dyDescent="0.35">
      <c r="A30" s="3">
        <v>44501</v>
      </c>
      <c r="B30" s="3" t="s">
        <v>3</v>
      </c>
      <c r="C30">
        <f>_xlfn.XLOOKUP($A30,[4]Data1!$A:$A,[4]Data1!$C:$C,0,0)</f>
        <v>362</v>
      </c>
      <c r="D30" s="5">
        <f>_xlfn.XLOOKUP($A30,[4]Data1!$A:$A,[4]Data1!$L:$L,0,0)</f>
        <v>242.4</v>
      </c>
      <c r="E30" s="5">
        <f t="shared" si="0"/>
        <v>669.61325966850825</v>
      </c>
    </row>
    <row r="31" spans="1:5" x14ac:dyDescent="0.35">
      <c r="A31" s="3">
        <v>44531</v>
      </c>
      <c r="B31" s="3" t="s">
        <v>3</v>
      </c>
      <c r="C31">
        <f>_xlfn.XLOOKUP($A31,[4]Data1!$A:$A,[4]Data1!$C:$C,0,0)</f>
        <v>331</v>
      </c>
      <c r="D31" s="5">
        <f>_xlfn.XLOOKUP($A31,[4]Data1!$A:$A,[4]Data1!$L:$L,0,0)</f>
        <v>235.3</v>
      </c>
      <c r="E31" s="5">
        <f t="shared" si="0"/>
        <v>710.87613293051368</v>
      </c>
    </row>
    <row r="32" spans="1:5" x14ac:dyDescent="0.35">
      <c r="A32" s="3">
        <v>44562</v>
      </c>
      <c r="B32" s="3" t="s">
        <v>3</v>
      </c>
      <c r="C32">
        <f>_xlfn.XLOOKUP($A32,[4]Data1!$A:$A,[4]Data1!$C:$C,0,0)</f>
        <v>252</v>
      </c>
      <c r="D32" s="5">
        <f>_xlfn.XLOOKUP($A32,[4]Data1!$A:$A,[4]Data1!$L:$L,0,0)</f>
        <v>166.3</v>
      </c>
      <c r="E32" s="5">
        <f t="shared" si="0"/>
        <v>659.92063492063505</v>
      </c>
    </row>
    <row r="33" spans="1:5" x14ac:dyDescent="0.35">
      <c r="A33" s="3">
        <v>44593</v>
      </c>
      <c r="B33" s="3" t="s">
        <v>3</v>
      </c>
      <c r="C33">
        <f>_xlfn.XLOOKUP($A33,[4]Data1!$A:$A,[4]Data1!$C:$C,0,0)</f>
        <v>222</v>
      </c>
      <c r="D33" s="5">
        <f>_xlfn.XLOOKUP($A33,[4]Data1!$A:$A,[4]Data1!$L:$L,0,0)</f>
        <v>155.5</v>
      </c>
      <c r="E33" s="5">
        <f t="shared" si="0"/>
        <v>700.45045045045038</v>
      </c>
    </row>
    <row r="34" spans="1:5" x14ac:dyDescent="0.35">
      <c r="A34" s="3">
        <v>44621</v>
      </c>
      <c r="B34" s="3" t="s">
        <v>3</v>
      </c>
      <c r="C34">
        <f>_xlfn.XLOOKUP($A34,[4]Data1!$A:$A,[4]Data1!$C:$C,0,0)</f>
        <v>290</v>
      </c>
      <c r="D34" s="5">
        <f>_xlfn.XLOOKUP($A34,[4]Data1!$A:$A,[4]Data1!$L:$L,0,0)</f>
        <v>203</v>
      </c>
      <c r="E34" s="5">
        <f t="shared" ref="E34:E62" si="1">$D34/$C34*1000</f>
        <v>700</v>
      </c>
    </row>
    <row r="35" spans="1:5" x14ac:dyDescent="0.35">
      <c r="A35" s="3">
        <v>44652</v>
      </c>
      <c r="B35" s="3" t="s">
        <v>3</v>
      </c>
      <c r="C35">
        <f>_xlfn.XLOOKUP($A35,[4]Data1!$A:$A,[4]Data1!$C:$C,0,0)</f>
        <v>178</v>
      </c>
      <c r="D35" s="5">
        <f>_xlfn.XLOOKUP($A35,[4]Data1!$A:$A,[4]Data1!$L:$L,0,0)</f>
        <v>123.8</v>
      </c>
      <c r="E35" s="5">
        <f t="shared" si="1"/>
        <v>695.50561797752812</v>
      </c>
    </row>
    <row r="36" spans="1:5" x14ac:dyDescent="0.35">
      <c r="A36" s="3">
        <v>44682</v>
      </c>
      <c r="B36" s="3" t="s">
        <v>3</v>
      </c>
      <c r="C36">
        <f>_xlfn.XLOOKUP($A36,[4]Data1!$A:$A,[4]Data1!$C:$C,0,0)</f>
        <v>245</v>
      </c>
      <c r="D36" s="5">
        <f>_xlfn.XLOOKUP($A36,[4]Data1!$A:$A,[4]Data1!$L:$L,0,0)</f>
        <v>181</v>
      </c>
      <c r="E36" s="5">
        <f t="shared" si="1"/>
        <v>738.77551020408157</v>
      </c>
    </row>
    <row r="37" spans="1:5" x14ac:dyDescent="0.35">
      <c r="A37" s="3">
        <v>44713</v>
      </c>
      <c r="B37" s="3" t="s">
        <v>3</v>
      </c>
      <c r="C37">
        <f>_xlfn.XLOOKUP($A37,[4]Data1!$A:$A,[4]Data1!$C:$C,0,0)</f>
        <v>213</v>
      </c>
      <c r="D37" s="5">
        <f>_xlfn.XLOOKUP($A37,[4]Data1!$A:$A,[4]Data1!$L:$L,0,0)</f>
        <v>140.1</v>
      </c>
      <c r="E37" s="5">
        <f t="shared" si="1"/>
        <v>657.74647887323943</v>
      </c>
    </row>
    <row r="38" spans="1:5" x14ac:dyDescent="0.35">
      <c r="A38" s="3">
        <v>44743</v>
      </c>
      <c r="B38" s="3" t="s">
        <v>3</v>
      </c>
      <c r="C38">
        <f>_xlfn.XLOOKUP($A38,[4]Data1!$A:$A,[4]Data1!$C:$C,0,0)</f>
        <v>182</v>
      </c>
      <c r="D38" s="5">
        <f>_xlfn.XLOOKUP($A38,[4]Data1!$A:$A,[4]Data1!$L:$L,0,0)</f>
        <v>120.8</v>
      </c>
      <c r="E38" s="5">
        <f t="shared" si="1"/>
        <v>663.73626373626371</v>
      </c>
    </row>
    <row r="39" spans="1:5" x14ac:dyDescent="0.35">
      <c r="A39" s="3">
        <v>44774</v>
      </c>
      <c r="B39" s="3" t="s">
        <v>3</v>
      </c>
      <c r="C39">
        <f>_xlfn.XLOOKUP($A39,[4]Data1!$A:$A,[4]Data1!$C:$C,0,0)</f>
        <v>184</v>
      </c>
      <c r="D39" s="5">
        <f>_xlfn.XLOOKUP($A39,[4]Data1!$A:$A,[4]Data1!$L:$L,0,0)</f>
        <v>129.9</v>
      </c>
      <c r="E39" s="5">
        <f t="shared" si="1"/>
        <v>705.97826086956525</v>
      </c>
    </row>
    <row r="40" spans="1:5" x14ac:dyDescent="0.35">
      <c r="A40" s="3">
        <v>44805</v>
      </c>
      <c r="B40" s="3" t="s">
        <v>3</v>
      </c>
      <c r="C40">
        <f>_xlfn.XLOOKUP($A40,[4]Data1!$A:$A,[4]Data1!$C:$C,0,0)</f>
        <v>137</v>
      </c>
      <c r="D40" s="5">
        <f>_xlfn.XLOOKUP($A40,[4]Data1!$A:$A,[4]Data1!$L:$L,0,0)</f>
        <v>88.8</v>
      </c>
      <c r="E40" s="5">
        <f t="shared" si="1"/>
        <v>648.17518248175179</v>
      </c>
    </row>
    <row r="41" spans="1:5" x14ac:dyDescent="0.35">
      <c r="A41" s="3">
        <v>44835</v>
      </c>
      <c r="B41" s="3" t="s">
        <v>3</v>
      </c>
      <c r="C41">
        <f>_xlfn.XLOOKUP($A41,[4]Data1!$A:$A,[4]Data1!$C:$C,0,0)</f>
        <v>159</v>
      </c>
      <c r="D41" s="5">
        <f>_xlfn.XLOOKUP($A41,[4]Data1!$A:$A,[4]Data1!$L:$L,0,0)</f>
        <v>107.6</v>
      </c>
      <c r="E41" s="5">
        <f t="shared" si="1"/>
        <v>676.72955974842762</v>
      </c>
    </row>
    <row r="42" spans="1:5" x14ac:dyDescent="0.35">
      <c r="A42" s="3">
        <v>44866</v>
      </c>
      <c r="B42" s="3" t="s">
        <v>3</v>
      </c>
      <c r="C42">
        <f>_xlfn.XLOOKUP($A42,[4]Data1!$A:$A,[4]Data1!$C:$C,0,0)</f>
        <v>203</v>
      </c>
      <c r="D42" s="5">
        <f>_xlfn.XLOOKUP($A42,[4]Data1!$A:$A,[4]Data1!$L:$L,0,0)</f>
        <v>131.6</v>
      </c>
      <c r="E42" s="5">
        <f t="shared" si="1"/>
        <v>648.27586206896547</v>
      </c>
    </row>
    <row r="43" spans="1:5" x14ac:dyDescent="0.35">
      <c r="A43" s="3">
        <v>44896</v>
      </c>
      <c r="B43" s="3" t="s">
        <v>3</v>
      </c>
      <c r="C43">
        <f>_xlfn.XLOOKUP($A43,[4]Data1!$A:$A,[4]Data1!$C:$C,0,0)</f>
        <v>167</v>
      </c>
      <c r="D43" s="5">
        <f>_xlfn.XLOOKUP($A43,[4]Data1!$A:$A,[4]Data1!$L:$L,0,0)</f>
        <v>117.1</v>
      </c>
      <c r="E43" s="5">
        <f t="shared" si="1"/>
        <v>701.19760479041918</v>
      </c>
    </row>
    <row r="44" spans="1:5" x14ac:dyDescent="0.35">
      <c r="A44" s="3">
        <v>44927</v>
      </c>
      <c r="B44" s="3" t="s">
        <v>3</v>
      </c>
      <c r="C44">
        <f>_xlfn.XLOOKUP($A44,[4]Data1!$A:$A,[4]Data1!$C:$C,0,0)</f>
        <v>126</v>
      </c>
      <c r="D44" s="5">
        <f>_xlfn.XLOOKUP($A44,[4]Data1!$A:$A,[4]Data1!$L:$L,0,0)</f>
        <v>92.5</v>
      </c>
      <c r="E44" s="5">
        <f t="shared" si="1"/>
        <v>734.1269841269841</v>
      </c>
    </row>
    <row r="45" spans="1:5" x14ac:dyDescent="0.35">
      <c r="A45" s="3">
        <v>44958</v>
      </c>
      <c r="B45" s="3" t="s">
        <v>3</v>
      </c>
      <c r="C45">
        <f>_xlfn.XLOOKUP($A45,[4]Data1!$A:$A,[4]Data1!$C:$C,0,0)</f>
        <v>133</v>
      </c>
      <c r="D45" s="5">
        <f>_xlfn.XLOOKUP($A45,[4]Data1!$A:$A,[4]Data1!$L:$L,0,0)</f>
        <v>95.1</v>
      </c>
      <c r="E45" s="5">
        <f t="shared" si="1"/>
        <v>715.03759398496231</v>
      </c>
    </row>
    <row r="46" spans="1:5" x14ac:dyDescent="0.35">
      <c r="A46" s="3">
        <v>44986</v>
      </c>
      <c r="B46" s="3" t="s">
        <v>3</v>
      </c>
      <c r="C46">
        <f>_xlfn.XLOOKUP($A46,[4]Data1!$A:$A,[4]Data1!$C:$C,0,0)</f>
        <v>173</v>
      </c>
      <c r="D46" s="5">
        <f>_xlfn.XLOOKUP($A46,[4]Data1!$A:$A,[4]Data1!$L:$L,0,0)</f>
        <v>123</v>
      </c>
      <c r="E46" s="5">
        <f t="shared" si="1"/>
        <v>710.98265895953762</v>
      </c>
    </row>
    <row r="47" spans="1:5" x14ac:dyDescent="0.35">
      <c r="A47" s="3">
        <v>45017</v>
      </c>
      <c r="B47" s="3" t="s">
        <v>3</v>
      </c>
      <c r="C47">
        <f>_xlfn.XLOOKUP($A47,[4]Data1!$A:$A,[4]Data1!$C:$C,0,0)</f>
        <v>164</v>
      </c>
      <c r="D47" s="5">
        <f>_xlfn.XLOOKUP($A47,[4]Data1!$A:$A,[4]Data1!$L:$L,0,0)</f>
        <v>103.3</v>
      </c>
      <c r="E47" s="5">
        <f t="shared" si="1"/>
        <v>629.8780487804878</v>
      </c>
    </row>
    <row r="48" spans="1:5" x14ac:dyDescent="0.35">
      <c r="A48" s="3">
        <v>45047</v>
      </c>
      <c r="B48" s="3" t="s">
        <v>3</v>
      </c>
      <c r="C48">
        <f>_xlfn.XLOOKUP($A48,[4]Data1!$A:$A,[4]Data1!$C:$C,0,0)</f>
        <v>231</v>
      </c>
      <c r="D48" s="5">
        <f>_xlfn.XLOOKUP($A48,[4]Data1!$A:$A,[4]Data1!$L:$L,0,0)</f>
        <v>157</v>
      </c>
      <c r="E48" s="5">
        <f t="shared" si="1"/>
        <v>679.65367965367966</v>
      </c>
    </row>
    <row r="49" spans="1:5" x14ac:dyDescent="0.35">
      <c r="A49" s="3">
        <v>45078</v>
      </c>
      <c r="B49" s="3" t="s">
        <v>3</v>
      </c>
      <c r="C49">
        <f>_xlfn.XLOOKUP($A49,[4]Data1!$A:$A,[4]Data1!$C:$C,0,0)</f>
        <v>222</v>
      </c>
      <c r="D49" s="5">
        <f>_xlfn.XLOOKUP($A49,[4]Data1!$A:$A,[4]Data1!$L:$L,0,0)</f>
        <v>155.4</v>
      </c>
      <c r="E49" s="5">
        <f t="shared" si="1"/>
        <v>700.00000000000011</v>
      </c>
    </row>
    <row r="50" spans="1:5" x14ac:dyDescent="0.35">
      <c r="A50" s="3">
        <v>45108</v>
      </c>
      <c r="B50" s="3" t="s">
        <v>3</v>
      </c>
      <c r="C50">
        <f>_xlfn.XLOOKUP($A50,[4]Data1!$A:$A,[4]Data1!$C:$C,0,0)</f>
        <v>208</v>
      </c>
      <c r="D50" s="5">
        <f>_xlfn.XLOOKUP($A50,[4]Data1!$A:$A,[4]Data1!$L:$L,0,0)</f>
        <v>147.5</v>
      </c>
      <c r="E50" s="5">
        <f t="shared" si="1"/>
        <v>709.13461538461547</v>
      </c>
    </row>
    <row r="51" spans="1:5" x14ac:dyDescent="0.35">
      <c r="A51" s="3">
        <v>45139</v>
      </c>
      <c r="B51" s="3" t="s">
        <v>3</v>
      </c>
      <c r="C51">
        <f>_xlfn.XLOOKUP($A51,[4]Data1!$A:$A,[4]Data1!$C:$C,0,0)</f>
        <v>210</v>
      </c>
      <c r="D51" s="5">
        <f>_xlfn.XLOOKUP($A51,[4]Data1!$A:$A,[4]Data1!$L:$L,0,0)</f>
        <v>129.80000000000001</v>
      </c>
      <c r="E51" s="5">
        <f t="shared" si="1"/>
        <v>618.09523809523819</v>
      </c>
    </row>
    <row r="52" spans="1:5" x14ac:dyDescent="0.35">
      <c r="A52" s="3">
        <v>45170</v>
      </c>
      <c r="B52" s="3" t="s">
        <v>3</v>
      </c>
      <c r="C52">
        <f>_xlfn.XLOOKUP($A52,[4]Data1!$A:$A,[4]Data1!$C:$C,0,0)</f>
        <v>212</v>
      </c>
      <c r="D52" s="5">
        <f>_xlfn.XLOOKUP($A52,[4]Data1!$A:$A,[4]Data1!$L:$L,0,0)</f>
        <v>132</v>
      </c>
      <c r="E52" s="5">
        <f t="shared" si="1"/>
        <v>622.64150943396226</v>
      </c>
    </row>
    <row r="53" spans="1:5" x14ac:dyDescent="0.35">
      <c r="A53" s="3">
        <v>45200</v>
      </c>
      <c r="B53" s="3" t="s">
        <v>3</v>
      </c>
      <c r="C53">
        <f>_xlfn.XLOOKUP($A53,[4]Data1!$A:$A,[4]Data1!$C:$C,0,0)</f>
        <v>203</v>
      </c>
      <c r="D53" s="5">
        <f>_xlfn.XLOOKUP($A53,[4]Data1!$A:$A,[4]Data1!$L:$L,0,0)</f>
        <v>139.4</v>
      </c>
      <c r="E53" s="5">
        <f t="shared" si="1"/>
        <v>686.69950738916259</v>
      </c>
    </row>
    <row r="54" spans="1:5" x14ac:dyDescent="0.35">
      <c r="A54" s="3">
        <v>45231</v>
      </c>
      <c r="B54" s="3" t="s">
        <v>3</v>
      </c>
      <c r="C54">
        <f>_xlfn.XLOOKUP($A54,[4]Data1!$A:$A,[4]Data1!$C:$C,0,0)</f>
        <v>264</v>
      </c>
      <c r="D54" s="5">
        <f>_xlfn.XLOOKUP($A54,[4]Data1!$A:$A,[4]Data1!$L:$L,0,0)</f>
        <v>180.6</v>
      </c>
      <c r="E54" s="5">
        <f t="shared" si="1"/>
        <v>684.09090909090912</v>
      </c>
    </row>
    <row r="55" spans="1:5" x14ac:dyDescent="0.35">
      <c r="A55" s="3">
        <v>45261</v>
      </c>
      <c r="B55" s="3" t="s">
        <v>3</v>
      </c>
      <c r="C55">
        <f>_xlfn.XLOOKUP($A55,[4]Data1!$A:$A,[4]Data1!$C:$C,0,0)</f>
        <v>213</v>
      </c>
      <c r="D55" s="5">
        <f>_xlfn.XLOOKUP($A55,[4]Data1!$A:$A,[4]Data1!$L:$L,0,0)</f>
        <v>145.9</v>
      </c>
      <c r="E55" s="5">
        <f t="shared" si="1"/>
        <v>684.97652582159628</v>
      </c>
    </row>
    <row r="56" spans="1:5" x14ac:dyDescent="0.35">
      <c r="A56" s="3">
        <v>45292</v>
      </c>
      <c r="B56" s="3" t="s">
        <v>3</v>
      </c>
      <c r="C56">
        <f>_xlfn.XLOOKUP($A56,[4]Data1!$A:$A,[4]Data1!$C:$C,0,0)</f>
        <v>173</v>
      </c>
      <c r="D56" s="5">
        <f>_xlfn.XLOOKUP($A56,[4]Data1!$A:$A,[4]Data1!$L:$L,0,0)</f>
        <v>118.1</v>
      </c>
      <c r="E56" s="5">
        <f t="shared" si="1"/>
        <v>682.65895953757229</v>
      </c>
    </row>
    <row r="57" spans="1:5" x14ac:dyDescent="0.35">
      <c r="A57" s="3">
        <v>45323</v>
      </c>
      <c r="B57" s="3" t="s">
        <v>3</v>
      </c>
      <c r="C57">
        <f>_xlfn.XLOOKUP($A57,[4]Data1!$A:$A,[4]Data1!$C:$C,0,0)</f>
        <v>167</v>
      </c>
      <c r="D57" s="5">
        <f>_xlfn.XLOOKUP($A57,[4]Data1!$A:$A,[4]Data1!$L:$L,0,0)</f>
        <v>106.9</v>
      </c>
      <c r="E57" s="5">
        <f t="shared" si="1"/>
        <v>640.11976047904193</v>
      </c>
    </row>
    <row r="58" spans="1:5" x14ac:dyDescent="0.35">
      <c r="A58" s="3">
        <v>45352</v>
      </c>
      <c r="B58" s="3" t="s">
        <v>3</v>
      </c>
      <c r="C58">
        <f>_xlfn.XLOOKUP($A58,[4]Data1!$A:$A,[4]Data1!$C:$C,0,0)</f>
        <v>240</v>
      </c>
      <c r="D58" s="5">
        <f>_xlfn.XLOOKUP($A58,[4]Data1!$A:$A,[4]Data1!$L:$L,0,0)</f>
        <v>169.9</v>
      </c>
      <c r="E58" s="5">
        <f t="shared" si="1"/>
        <v>707.91666666666663</v>
      </c>
    </row>
    <row r="59" spans="1:5" x14ac:dyDescent="0.35">
      <c r="A59" s="3">
        <v>45383</v>
      </c>
      <c r="B59" s="3" t="s">
        <v>3</v>
      </c>
      <c r="C59">
        <f>_xlfn.XLOOKUP($A59,[4]Data1!$A:$A,[4]Data1!$C:$C,0,0)</f>
        <v>306</v>
      </c>
      <c r="D59" s="5">
        <f>_xlfn.XLOOKUP($A59,[4]Data1!$A:$A,[4]Data1!$L:$L,0,0)</f>
        <v>191.4</v>
      </c>
      <c r="E59" s="5">
        <f t="shared" si="1"/>
        <v>625.49019607843138</v>
      </c>
    </row>
    <row r="60" spans="1:5" x14ac:dyDescent="0.35">
      <c r="A60" s="3">
        <v>45413</v>
      </c>
      <c r="B60" s="3" t="s">
        <v>3</v>
      </c>
      <c r="C60">
        <f>_xlfn.XLOOKUP($A60,[4]Data1!$A:$A,[4]Data1!$C:$C,0,0)</f>
        <v>307</v>
      </c>
      <c r="D60" s="5">
        <f>_xlfn.XLOOKUP($A60,[4]Data1!$A:$A,[4]Data1!$L:$L,0,0)</f>
        <v>195.7</v>
      </c>
      <c r="E60" s="5">
        <f t="shared" si="1"/>
        <v>637.45928338762212</v>
      </c>
    </row>
    <row r="61" spans="1:5" x14ac:dyDescent="0.35">
      <c r="A61" s="3">
        <v>45444</v>
      </c>
      <c r="B61" s="3" t="s">
        <v>3</v>
      </c>
      <c r="C61">
        <f>_xlfn.XLOOKUP($A61,[4]Data1!$A:$A,[4]Data1!$C:$C,0,0)</f>
        <v>235</v>
      </c>
      <c r="D61" s="5">
        <f>_xlfn.XLOOKUP($A61,[4]Data1!$A:$A,[4]Data1!$L:$L,0,0)</f>
        <v>160.30000000000001</v>
      </c>
      <c r="E61" s="5">
        <f t="shared" si="1"/>
        <v>682.12765957446811</v>
      </c>
    </row>
    <row r="62" spans="1:5" x14ac:dyDescent="0.35">
      <c r="A62" s="3">
        <v>45474</v>
      </c>
      <c r="B62" s="3" t="s">
        <v>3</v>
      </c>
      <c r="C62">
        <f>_xlfn.XLOOKUP($A62,[4]Data1!$A:$A,[4]Data1!$C:$C,0,0)</f>
        <v>274</v>
      </c>
      <c r="D62" s="5">
        <f>_xlfn.XLOOKUP($A62,[4]Data1!$A:$A,[4]Data1!$L:$L,0,0)</f>
        <v>186.3</v>
      </c>
      <c r="E62" s="5">
        <f t="shared" si="1"/>
        <v>679.92700729927014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74564-47E4-46AA-AA91-311FC0DD2B8B}">
  <dimension ref="A1:E62"/>
  <sheetViews>
    <sheetView topLeftCell="A52" workbookViewId="0">
      <selection activeCell="A59" sqref="A59:A62"/>
    </sheetView>
  </sheetViews>
  <sheetFormatPr defaultRowHeight="14.5" x14ac:dyDescent="0.35"/>
  <cols>
    <col min="1" max="1" width="8.1796875" customWidth="1"/>
    <col min="2" max="2" width="16.54296875" customWidth="1"/>
    <col min="3" max="3" width="26.81640625" customWidth="1"/>
    <col min="4" max="4" width="21.26953125" style="5" customWidth="1"/>
    <col min="5" max="5" width="23.08984375" style="5" customWidth="1"/>
  </cols>
  <sheetData>
    <row r="1" spans="1:5" x14ac:dyDescent="0.35">
      <c r="A1" s="1" t="s">
        <v>0</v>
      </c>
      <c r="B1" s="1" t="s">
        <v>1</v>
      </c>
      <c r="C1" s="1" t="s">
        <v>5</v>
      </c>
      <c r="D1" s="6" t="s">
        <v>7</v>
      </c>
      <c r="E1" s="4" t="s">
        <v>8</v>
      </c>
    </row>
    <row r="2" spans="1:5" x14ac:dyDescent="0.35">
      <c r="A2" s="3">
        <v>43647</v>
      </c>
      <c r="B2" t="s">
        <v>3</v>
      </c>
      <c r="C2">
        <f>_xlfn.XLOOKUP($A2,[1]Data1!$A:$A,[1]Data1!$C:$C,0,0)</f>
        <v>4359</v>
      </c>
      <c r="D2" s="5" cm="1">
        <f t="array" ref="D2">_xlfn.XLOOKUP($A2,[1]Data1!$A:$A,[1]Data1!$U:$U-'NSW-FHB-Investment'!D2,0,0)</f>
        <v>1977.6000000000001</v>
      </c>
      <c r="E2" s="5">
        <f t="shared" ref="E2:E33" si="0">$D2/$C2*1000</f>
        <v>453.68203716448727</v>
      </c>
    </row>
    <row r="3" spans="1:5" x14ac:dyDescent="0.35">
      <c r="A3" s="3">
        <v>43678</v>
      </c>
      <c r="B3" t="s">
        <v>3</v>
      </c>
      <c r="C3">
        <f>_xlfn.XLOOKUP($A3,[1]Data1!$A:$A,[1]Data1!$C:$C,0,0)</f>
        <v>4140</v>
      </c>
      <c r="D3" s="5" cm="1">
        <f t="array" ref="D3">_xlfn.XLOOKUP($A3,[1]Data1!$A:$A,[1]Data1!$U:$U-'NSW-FHB-Investment'!D3,0,0)</f>
        <v>2067.6999999999998</v>
      </c>
      <c r="E3" s="5">
        <f t="shared" si="0"/>
        <v>499.4444444444444</v>
      </c>
    </row>
    <row r="4" spans="1:5" x14ac:dyDescent="0.35">
      <c r="A4" s="3">
        <v>43709</v>
      </c>
      <c r="B4" t="s">
        <v>3</v>
      </c>
      <c r="C4">
        <f>_xlfn.XLOOKUP($A4,[1]Data1!$A:$A,[1]Data1!$C:$C,0,0)</f>
        <v>3884</v>
      </c>
      <c r="D4" s="5" cm="1">
        <f t="array" ref="D4">_xlfn.XLOOKUP($A4,[1]Data1!$A:$A,[1]Data1!$U:$U-'NSW-FHB-Investment'!D4,0,0)</f>
        <v>2002.2</v>
      </c>
      <c r="E4" s="5">
        <f t="shared" si="0"/>
        <v>515.49948506694136</v>
      </c>
    </row>
    <row r="5" spans="1:5" x14ac:dyDescent="0.35">
      <c r="A5" s="3">
        <v>43739</v>
      </c>
      <c r="B5" t="s">
        <v>3</v>
      </c>
      <c r="C5">
        <f>_xlfn.XLOOKUP($A5,[1]Data1!$A:$A,[1]Data1!$C:$C,0,0)</f>
        <v>4037</v>
      </c>
      <c r="D5" s="5" cm="1">
        <f t="array" ref="D5">_xlfn.XLOOKUP($A5,[1]Data1!$A:$A,[1]Data1!$U:$U-'NSW-FHB-Investment'!D5,0,0)</f>
        <v>1959.3000000000002</v>
      </c>
      <c r="E5" s="5">
        <f t="shared" si="0"/>
        <v>485.33564528114943</v>
      </c>
    </row>
    <row r="6" spans="1:5" x14ac:dyDescent="0.35">
      <c r="A6" s="3">
        <v>43770</v>
      </c>
      <c r="B6" t="s">
        <v>3</v>
      </c>
      <c r="C6">
        <f>_xlfn.XLOOKUP($A6,[1]Data1!$A:$A,[1]Data1!$C:$C,0,0)</f>
        <v>4282</v>
      </c>
      <c r="D6" s="5" cm="1">
        <f t="array" ref="D6">_xlfn.XLOOKUP($A6,[1]Data1!$A:$A,[1]Data1!$U:$U-'NSW-FHB-Investment'!D6,0,0)</f>
        <v>2072.6</v>
      </c>
      <c r="E6" s="5">
        <f t="shared" si="0"/>
        <v>484.02615600186829</v>
      </c>
    </row>
    <row r="7" spans="1:5" x14ac:dyDescent="0.35">
      <c r="A7" s="3">
        <v>43800</v>
      </c>
      <c r="B7" t="s">
        <v>3</v>
      </c>
      <c r="C7">
        <f>_xlfn.XLOOKUP($A7,[1]Data1!$A:$A,[1]Data1!$C:$C,0,0)</f>
        <v>4176</v>
      </c>
      <c r="D7" s="5" cm="1">
        <f t="array" ref="D7">_xlfn.XLOOKUP($A7,[1]Data1!$A:$A,[1]Data1!$U:$U-'NSW-FHB-Investment'!D7,0,0)</f>
        <v>2142.8000000000002</v>
      </c>
      <c r="E7" s="5">
        <f t="shared" si="0"/>
        <v>513.12260536398469</v>
      </c>
    </row>
    <row r="8" spans="1:5" x14ac:dyDescent="0.35">
      <c r="A8" s="3">
        <v>43831</v>
      </c>
      <c r="B8" t="s">
        <v>3</v>
      </c>
      <c r="C8">
        <f>_xlfn.XLOOKUP($A8,[1]Data1!$A:$A,[1]Data1!$C:$C,0,0)</f>
        <v>3232</v>
      </c>
      <c r="D8" s="5" cm="1">
        <f t="array" ref="D8">_xlfn.XLOOKUP($A8,[1]Data1!$A:$A,[1]Data1!$U:$U-'NSW-FHB-Investment'!D8,0,0)</f>
        <v>2226.7000000000003</v>
      </c>
      <c r="E8" s="5">
        <f t="shared" si="0"/>
        <v>688.95420792079221</v>
      </c>
    </row>
    <row r="9" spans="1:5" x14ac:dyDescent="0.35">
      <c r="A9" s="3">
        <v>43862</v>
      </c>
      <c r="B9" t="s">
        <v>3</v>
      </c>
      <c r="C9">
        <f>_xlfn.XLOOKUP($A9,[1]Data1!$A:$A,[1]Data1!$C:$C,0,0)</f>
        <v>3082</v>
      </c>
      <c r="D9" s="5" cm="1">
        <f t="array" ref="D9">_xlfn.XLOOKUP($A9,[1]Data1!$A:$A,[1]Data1!$U:$U-'NSW-FHB-Investment'!D9,0,0)</f>
        <v>2013.7999999999997</v>
      </c>
      <c r="E9" s="5">
        <f t="shared" si="0"/>
        <v>653.4068786502271</v>
      </c>
    </row>
    <row r="10" spans="1:5" x14ac:dyDescent="0.35">
      <c r="A10" s="3">
        <v>43891</v>
      </c>
      <c r="B10" t="s">
        <v>3</v>
      </c>
      <c r="C10">
        <f>_xlfn.XLOOKUP($A10,[1]Data1!$A:$A,[1]Data1!$C:$C,0,0)</f>
        <v>3669</v>
      </c>
      <c r="D10" s="5" cm="1">
        <f t="array" ref="D10">_xlfn.XLOOKUP($A10,[1]Data1!$A:$A,[1]Data1!$U:$U-'NSW-FHB-Investment'!D10,0,0)</f>
        <v>1929.1999999999998</v>
      </c>
      <c r="E10" s="5">
        <f t="shared" si="0"/>
        <v>525.81084764240939</v>
      </c>
    </row>
    <row r="11" spans="1:5" x14ac:dyDescent="0.35">
      <c r="A11" s="3">
        <v>43922</v>
      </c>
      <c r="B11" t="s">
        <v>3</v>
      </c>
      <c r="C11">
        <f>_xlfn.XLOOKUP($A11,[1]Data1!$A:$A,[1]Data1!$C:$C,0,0)</f>
        <v>3219</v>
      </c>
      <c r="D11" s="5" cm="1">
        <f t="array" ref="D11">_xlfn.XLOOKUP($A11,[1]Data1!$A:$A,[1]Data1!$U:$U-'NSW-FHB-Investment'!D11,0,0)</f>
        <v>1965.3999999999999</v>
      </c>
      <c r="E11" s="5">
        <f t="shared" si="0"/>
        <v>610.56228642435542</v>
      </c>
    </row>
    <row r="12" spans="1:5" x14ac:dyDescent="0.35">
      <c r="A12" s="3">
        <v>43952</v>
      </c>
      <c r="B12" t="s">
        <v>3</v>
      </c>
      <c r="C12">
        <f>_xlfn.XLOOKUP($A12,[1]Data1!$A:$A,[1]Data1!$C:$C,0,0)</f>
        <v>3180</v>
      </c>
      <c r="D12" s="5" cm="1">
        <f t="array" ref="D12">_xlfn.XLOOKUP($A12,[1]Data1!$A:$A,[1]Data1!$U:$U-'NSW-FHB-Investment'!D12,0,0)</f>
        <v>1561.8</v>
      </c>
      <c r="E12" s="5">
        <f t="shared" si="0"/>
        <v>491.1320754716981</v>
      </c>
    </row>
    <row r="13" spans="1:5" x14ac:dyDescent="0.35">
      <c r="A13" s="3">
        <v>43983</v>
      </c>
      <c r="B13" t="s">
        <v>3</v>
      </c>
      <c r="C13">
        <f>_xlfn.XLOOKUP($A13,[1]Data1!$A:$A,[1]Data1!$C:$C,0,0)</f>
        <v>3605</v>
      </c>
      <c r="D13" s="5" cm="1">
        <f t="array" ref="D13">_xlfn.XLOOKUP($A13,[1]Data1!$A:$A,[1]Data1!$U:$U-'NSW-FHB-Investment'!D13,0,0)</f>
        <v>1838</v>
      </c>
      <c r="E13" s="5">
        <f t="shared" si="0"/>
        <v>509.84743411927877</v>
      </c>
    </row>
    <row r="14" spans="1:5" x14ac:dyDescent="0.35">
      <c r="A14" s="3">
        <v>44013</v>
      </c>
      <c r="B14" t="s">
        <v>3</v>
      </c>
      <c r="C14">
        <f>_xlfn.XLOOKUP($A14,[1]Data1!$A:$A,[1]Data1!$C:$C,0,0)</f>
        <v>3785</v>
      </c>
      <c r="D14" s="5" cm="1">
        <f t="array" ref="D14">_xlfn.XLOOKUP($A14,[1]Data1!$A:$A,[1]Data1!$U:$U-'NSW-FHB-Investment'!D14,0,0)</f>
        <v>1926.2</v>
      </c>
      <c r="E14" s="5">
        <f t="shared" si="0"/>
        <v>508.90356671070015</v>
      </c>
    </row>
    <row r="15" spans="1:5" x14ac:dyDescent="0.35">
      <c r="A15" s="3">
        <v>44044</v>
      </c>
      <c r="B15" t="s">
        <v>3</v>
      </c>
      <c r="C15">
        <f>_xlfn.XLOOKUP($A15,[1]Data1!$A:$A,[1]Data1!$C:$C,0,0)</f>
        <v>3528</v>
      </c>
      <c r="D15" s="5" cm="1">
        <f t="array" ref="D15">_xlfn.XLOOKUP($A15,[1]Data1!$A:$A,[1]Data1!$U:$U-'NSW-FHB-Investment'!D15,0,0)</f>
        <v>1919.5</v>
      </c>
      <c r="E15" s="5">
        <f t="shared" si="0"/>
        <v>544.07596371882084</v>
      </c>
    </row>
    <row r="16" spans="1:5" x14ac:dyDescent="0.35">
      <c r="A16" s="3">
        <v>44075</v>
      </c>
      <c r="B16" t="s">
        <v>3</v>
      </c>
      <c r="C16">
        <f>_xlfn.XLOOKUP($A16,[1]Data1!$A:$A,[1]Data1!$C:$C,0,0)</f>
        <v>4029</v>
      </c>
      <c r="D16" s="5" cm="1">
        <f t="array" ref="D16">_xlfn.XLOOKUP($A16,[1]Data1!$A:$A,[1]Data1!$U:$U-'NSW-FHB-Investment'!D16,0,0)</f>
        <v>2160.1999999999998</v>
      </c>
      <c r="E16" s="5">
        <f t="shared" si="0"/>
        <v>536.16281955820295</v>
      </c>
    </row>
    <row r="17" spans="1:5" x14ac:dyDescent="0.35">
      <c r="A17" s="3">
        <v>44105</v>
      </c>
      <c r="B17" t="s">
        <v>3</v>
      </c>
      <c r="C17">
        <f>_xlfn.XLOOKUP($A17,[1]Data1!$A:$A,[1]Data1!$C:$C,0,0)</f>
        <v>4190</v>
      </c>
      <c r="D17" s="5" cm="1">
        <f t="array" ref="D17">_xlfn.XLOOKUP($A17,[1]Data1!$A:$A,[1]Data1!$U:$U-'NSW-FHB-Investment'!D17,0,0)</f>
        <v>2249</v>
      </c>
      <c r="E17" s="5">
        <f t="shared" si="0"/>
        <v>536.75417661097856</v>
      </c>
    </row>
    <row r="18" spans="1:5" x14ac:dyDescent="0.35">
      <c r="A18" s="3">
        <v>44136</v>
      </c>
      <c r="B18" t="s">
        <v>3</v>
      </c>
      <c r="C18">
        <f>_xlfn.XLOOKUP($A18,[1]Data1!$A:$A,[1]Data1!$C:$C,0,0)</f>
        <v>4327</v>
      </c>
      <c r="D18" s="5" cm="1">
        <f t="array" ref="D18">_xlfn.XLOOKUP($A18,[1]Data1!$A:$A,[1]Data1!$U:$U-'NSW-FHB-Investment'!D18,0,0)</f>
        <v>2274.6999999999998</v>
      </c>
      <c r="E18" s="5">
        <f t="shared" si="0"/>
        <v>525.69909868269008</v>
      </c>
    </row>
    <row r="19" spans="1:5" x14ac:dyDescent="0.35">
      <c r="A19" s="3">
        <v>44166</v>
      </c>
      <c r="B19" t="s">
        <v>3</v>
      </c>
      <c r="C19">
        <f>_xlfn.XLOOKUP($A19,[1]Data1!$A:$A,[1]Data1!$C:$C,0,0)</f>
        <v>4766</v>
      </c>
      <c r="D19" s="5" cm="1">
        <f t="array" ref="D19">_xlfn.XLOOKUP($A19,[1]Data1!$A:$A,[1]Data1!$U:$U-'NSW-FHB-Investment'!D19,0,0)</f>
        <v>2474.9</v>
      </c>
      <c r="E19" s="5">
        <f t="shared" si="0"/>
        <v>519.28241712127578</v>
      </c>
    </row>
    <row r="20" spans="1:5" x14ac:dyDescent="0.35">
      <c r="A20" s="3">
        <v>44197</v>
      </c>
      <c r="B20" t="s">
        <v>3</v>
      </c>
      <c r="C20">
        <f>_xlfn.XLOOKUP($A20,[1]Data1!$A:$A,[1]Data1!$C:$C,0,0)</f>
        <v>3539</v>
      </c>
      <c r="D20" s="5" cm="1">
        <f t="array" ref="D20">_xlfn.XLOOKUP($A20,[1]Data1!$A:$A,[1]Data1!$U:$U-'NSW-FHB-Investment'!D20,0,0)</f>
        <v>2720</v>
      </c>
      <c r="E20" s="5">
        <f t="shared" si="0"/>
        <v>768.5786945464821</v>
      </c>
    </row>
    <row r="21" spans="1:5" x14ac:dyDescent="0.35">
      <c r="A21" s="3">
        <v>44228</v>
      </c>
      <c r="B21" t="s">
        <v>3</v>
      </c>
      <c r="C21">
        <f>_xlfn.XLOOKUP($A21,[1]Data1!$A:$A,[1]Data1!$C:$C,0,0)</f>
        <v>3688</v>
      </c>
      <c r="D21" s="5" cm="1">
        <f t="array" ref="D21">_xlfn.XLOOKUP($A21,[1]Data1!$A:$A,[1]Data1!$U:$U-'NSW-FHB-Investment'!D21,0,0)</f>
        <v>2647.2999999999997</v>
      </c>
      <c r="E21" s="5">
        <f t="shared" si="0"/>
        <v>717.81453362255957</v>
      </c>
    </row>
    <row r="22" spans="1:5" x14ac:dyDescent="0.35">
      <c r="A22" s="3">
        <v>44256</v>
      </c>
      <c r="B22" t="s">
        <v>3</v>
      </c>
      <c r="C22">
        <f>_xlfn.XLOOKUP($A22,[1]Data1!$A:$A,[1]Data1!$C:$C,0,0)</f>
        <v>5240</v>
      </c>
      <c r="D22" s="5" cm="1">
        <f t="array" ref="D22">_xlfn.XLOOKUP($A22,[1]Data1!$A:$A,[1]Data1!$U:$U-'NSW-FHB-Investment'!D22,0,0)</f>
        <v>2825.1000000000004</v>
      </c>
      <c r="E22" s="5">
        <f t="shared" si="0"/>
        <v>539.14122137404581</v>
      </c>
    </row>
    <row r="23" spans="1:5" x14ac:dyDescent="0.35">
      <c r="A23" s="3">
        <v>44287</v>
      </c>
      <c r="B23" t="s">
        <v>3</v>
      </c>
      <c r="C23">
        <f>_xlfn.XLOOKUP($A23,[1]Data1!$A:$A,[1]Data1!$C:$C,0,0)</f>
        <v>4888</v>
      </c>
      <c r="D23" s="5" cm="1">
        <f t="array" ref="D23">_xlfn.XLOOKUP($A23,[1]Data1!$A:$A,[1]Data1!$U:$U-'NSW-FHB-Investment'!D23,0,0)</f>
        <v>3078.2</v>
      </c>
      <c r="E23" s="5">
        <f t="shared" si="0"/>
        <v>629.74631751227491</v>
      </c>
    </row>
    <row r="24" spans="1:5" x14ac:dyDescent="0.35">
      <c r="A24" s="3">
        <v>44317</v>
      </c>
      <c r="B24" t="s">
        <v>3</v>
      </c>
      <c r="C24">
        <f>_xlfn.XLOOKUP($A24,[1]Data1!$A:$A,[1]Data1!$C:$C,0,0)</f>
        <v>5565</v>
      </c>
      <c r="D24" s="5" cm="1">
        <f t="array" ref="D24">_xlfn.XLOOKUP($A24,[1]Data1!$A:$A,[1]Data1!$U:$U-'NSW-FHB-Investment'!D24,0,0)</f>
        <v>3218.2999999999997</v>
      </c>
      <c r="E24" s="5">
        <f t="shared" si="0"/>
        <v>578.31087151841859</v>
      </c>
    </row>
    <row r="25" spans="1:5" x14ac:dyDescent="0.35">
      <c r="A25" s="3">
        <v>44348</v>
      </c>
      <c r="B25" t="s">
        <v>3</v>
      </c>
      <c r="C25">
        <f>_xlfn.XLOOKUP($A25,[1]Data1!$A:$A,[1]Data1!$C:$C,0,0)</f>
        <v>5968</v>
      </c>
      <c r="D25" s="5" cm="1">
        <f t="array" ref="D25">_xlfn.XLOOKUP($A25,[1]Data1!$A:$A,[1]Data1!$U:$U-'NSW-FHB-Investment'!D25,0,0)</f>
        <v>3407.7999999999997</v>
      </c>
      <c r="E25" s="5">
        <f t="shared" si="0"/>
        <v>571.0120643431635</v>
      </c>
    </row>
    <row r="26" spans="1:5" x14ac:dyDescent="0.35">
      <c r="A26" s="3">
        <v>44378</v>
      </c>
      <c r="B26" t="s">
        <v>3</v>
      </c>
      <c r="C26">
        <f>_xlfn.XLOOKUP($A26,[1]Data1!$A:$A,[1]Data1!$C:$C,0,0)</f>
        <v>5970</v>
      </c>
      <c r="D26" s="5" cm="1">
        <f t="array" ref="D26">_xlfn.XLOOKUP($A26,[1]Data1!$A:$A,[1]Data1!$U:$U-'NSW-FHB-Investment'!D26,0,0)</f>
        <v>3635</v>
      </c>
      <c r="E26" s="5">
        <f t="shared" si="0"/>
        <v>608.87772194304853</v>
      </c>
    </row>
    <row r="27" spans="1:5" x14ac:dyDescent="0.35">
      <c r="A27" s="3">
        <v>44409</v>
      </c>
      <c r="B27" t="s">
        <v>3</v>
      </c>
      <c r="C27">
        <f>_xlfn.XLOOKUP($A27,[1]Data1!$A:$A,[1]Data1!$C:$C,0,0)</f>
        <v>5999</v>
      </c>
      <c r="D27" s="5" cm="1">
        <f t="array" ref="D27">_xlfn.XLOOKUP($A27,[1]Data1!$A:$A,[1]Data1!$U:$U-'NSW-FHB-Investment'!D27,0,0)</f>
        <v>3653.1000000000004</v>
      </c>
      <c r="E27" s="5">
        <f t="shared" si="0"/>
        <v>608.95149191531925</v>
      </c>
    </row>
    <row r="28" spans="1:5" x14ac:dyDescent="0.35">
      <c r="A28" s="3">
        <v>44440</v>
      </c>
      <c r="B28" t="s">
        <v>3</v>
      </c>
      <c r="C28">
        <f>_xlfn.XLOOKUP($A28,[1]Data1!$A:$A,[1]Data1!$C:$C,0,0)</f>
        <v>5821</v>
      </c>
      <c r="D28" s="5" cm="1">
        <f t="array" ref="D28">_xlfn.XLOOKUP($A28,[1]Data1!$A:$A,[1]Data1!$U:$U-'NSW-FHB-Investment'!D28,0,0)</f>
        <v>3815.3</v>
      </c>
      <c r="E28" s="5">
        <f t="shared" si="0"/>
        <v>655.4372101013571</v>
      </c>
    </row>
    <row r="29" spans="1:5" x14ac:dyDescent="0.35">
      <c r="A29" s="3">
        <v>44470</v>
      </c>
      <c r="B29" t="s">
        <v>3</v>
      </c>
      <c r="C29">
        <f>_xlfn.XLOOKUP($A29,[1]Data1!$A:$A,[1]Data1!$C:$C,0,0)</f>
        <v>5652</v>
      </c>
      <c r="D29" s="5" cm="1">
        <f t="array" ref="D29">_xlfn.XLOOKUP($A29,[1]Data1!$A:$A,[1]Data1!$U:$U-'NSW-FHB-Investment'!D29,0,0)</f>
        <v>3637.3</v>
      </c>
      <c r="E29" s="5">
        <f t="shared" si="0"/>
        <v>643.54210898796896</v>
      </c>
    </row>
    <row r="30" spans="1:5" x14ac:dyDescent="0.35">
      <c r="A30" s="3">
        <v>44501</v>
      </c>
      <c r="B30" t="s">
        <v>3</v>
      </c>
      <c r="C30">
        <f>_xlfn.XLOOKUP($A30,[1]Data1!$A:$A,[1]Data1!$C:$C,0,0)</f>
        <v>6804</v>
      </c>
      <c r="D30" s="5" cm="1">
        <f t="array" ref="D30">_xlfn.XLOOKUP($A30,[1]Data1!$A:$A,[1]Data1!$U:$U-'NSW-FHB-Investment'!D30,0,0)</f>
        <v>4050.4</v>
      </c>
      <c r="E30" s="5">
        <f t="shared" si="0"/>
        <v>595.29688418577314</v>
      </c>
    </row>
    <row r="31" spans="1:5" x14ac:dyDescent="0.35">
      <c r="A31" s="3">
        <v>44531</v>
      </c>
      <c r="B31" t="s">
        <v>3</v>
      </c>
      <c r="C31">
        <f>_xlfn.XLOOKUP($A31,[1]Data1!$A:$A,[1]Data1!$C:$C,0,0)</f>
        <v>6502</v>
      </c>
      <c r="D31" s="5" cm="1">
        <f t="array" ref="D31">_xlfn.XLOOKUP($A31,[1]Data1!$A:$A,[1]Data1!$U:$U-'NSW-FHB-Investment'!D31,0,0)</f>
        <v>4133.2</v>
      </c>
      <c r="E31" s="5">
        <f t="shared" si="0"/>
        <v>635.68132882190082</v>
      </c>
    </row>
    <row r="32" spans="1:5" x14ac:dyDescent="0.35">
      <c r="A32" s="3">
        <v>44562</v>
      </c>
      <c r="B32" t="s">
        <v>3</v>
      </c>
      <c r="C32">
        <f>_xlfn.XLOOKUP($A32,[1]Data1!$A:$A,[1]Data1!$C:$C,0,0)</f>
        <v>4942</v>
      </c>
      <c r="D32" s="5" cm="1">
        <f t="array" ref="D32">_xlfn.XLOOKUP($A32,[1]Data1!$A:$A,[1]Data1!$U:$U-'NSW-FHB-Investment'!D32,0,0)</f>
        <v>4620.0999999999995</v>
      </c>
      <c r="E32" s="5">
        <f t="shared" si="0"/>
        <v>934.86442735734511</v>
      </c>
    </row>
    <row r="33" spans="1:5" x14ac:dyDescent="0.35">
      <c r="A33" s="3">
        <v>44593</v>
      </c>
      <c r="B33" t="s">
        <v>3</v>
      </c>
      <c r="C33">
        <f>_xlfn.XLOOKUP($A33,[1]Data1!$A:$A,[1]Data1!$C:$C,0,0)</f>
        <v>4793</v>
      </c>
      <c r="D33" s="5" cm="1">
        <f t="array" ref="D33">_xlfn.XLOOKUP($A33,[1]Data1!$A:$A,[1]Data1!$U:$U-'NSW-FHB-Investment'!D33,0,0)</f>
        <v>4191.1000000000004</v>
      </c>
      <c r="E33" s="5">
        <f t="shared" si="0"/>
        <v>874.42103066972675</v>
      </c>
    </row>
    <row r="34" spans="1:5" x14ac:dyDescent="0.35">
      <c r="A34" s="3">
        <v>44621</v>
      </c>
      <c r="B34" t="s">
        <v>3</v>
      </c>
      <c r="C34">
        <f>_xlfn.XLOOKUP($A34,[1]Data1!$A:$A,[1]Data1!$C:$C,0,0)</f>
        <v>6528</v>
      </c>
      <c r="D34" s="5" cm="1">
        <f t="array" ref="D34">_xlfn.XLOOKUP($A34,[1]Data1!$A:$A,[1]Data1!$U:$U-'NSW-FHB-Investment'!D34,0,0)</f>
        <v>4006.2</v>
      </c>
      <c r="E34" s="5">
        <f t="shared" ref="E34:E62" si="1">$D34/$C34*1000</f>
        <v>613.69485294117646</v>
      </c>
    </row>
    <row r="35" spans="1:5" x14ac:dyDescent="0.35">
      <c r="A35" s="3">
        <v>44652</v>
      </c>
      <c r="B35" t="s">
        <v>3</v>
      </c>
      <c r="C35">
        <f>_xlfn.XLOOKUP($A35,[1]Data1!$A:$A,[1]Data1!$C:$C,0,0)</f>
        <v>5110</v>
      </c>
      <c r="D35" s="5" cm="1">
        <f t="array" ref="D35">_xlfn.XLOOKUP($A35,[1]Data1!$A:$A,[1]Data1!$U:$U-'NSW-FHB-Investment'!D35,0,0)</f>
        <v>3925.5</v>
      </c>
      <c r="E35" s="5">
        <f t="shared" si="1"/>
        <v>768.19960861056745</v>
      </c>
    </row>
    <row r="36" spans="1:5" x14ac:dyDescent="0.35">
      <c r="A36" s="3">
        <v>44682</v>
      </c>
      <c r="B36" t="s">
        <v>3</v>
      </c>
      <c r="C36">
        <f>_xlfn.XLOOKUP($A36,[1]Data1!$A:$A,[1]Data1!$C:$C,0,0)</f>
        <v>6052</v>
      </c>
      <c r="D36" s="5" cm="1">
        <f t="array" ref="D36">_xlfn.XLOOKUP($A36,[1]Data1!$A:$A,[1]Data1!$U:$U-'NSW-FHB-Investment'!D36,0,0)</f>
        <v>3795.4</v>
      </c>
      <c r="E36" s="5">
        <f t="shared" si="1"/>
        <v>627.13152676801053</v>
      </c>
    </row>
    <row r="37" spans="1:5" x14ac:dyDescent="0.35">
      <c r="A37" s="3">
        <v>44713</v>
      </c>
      <c r="B37" t="s">
        <v>3</v>
      </c>
      <c r="C37">
        <f>_xlfn.XLOOKUP($A37,[1]Data1!$A:$A,[1]Data1!$C:$C,0,0)</f>
        <v>5592</v>
      </c>
      <c r="D37" s="5" cm="1">
        <f t="array" ref="D37">_xlfn.XLOOKUP($A37,[1]Data1!$A:$A,[1]Data1!$U:$U-'NSW-FHB-Investment'!D37,0,0)</f>
        <v>3566.4</v>
      </c>
      <c r="E37" s="5">
        <f t="shared" si="1"/>
        <v>637.76824034334766</v>
      </c>
    </row>
    <row r="38" spans="1:5" x14ac:dyDescent="0.35">
      <c r="A38" s="3">
        <v>44743</v>
      </c>
      <c r="B38" t="s">
        <v>3</v>
      </c>
      <c r="C38">
        <f>_xlfn.XLOOKUP($A38,[1]Data1!$A:$A,[1]Data1!$C:$C,0,0)</f>
        <v>4980</v>
      </c>
      <c r="D38" s="5" cm="1">
        <f t="array" ref="D38">_xlfn.XLOOKUP($A38,[1]Data1!$A:$A,[1]Data1!$U:$U-'NSW-FHB-Investment'!D38,0,0)</f>
        <v>3311.7</v>
      </c>
      <c r="E38" s="5">
        <f t="shared" si="1"/>
        <v>664.99999999999989</v>
      </c>
    </row>
    <row r="39" spans="1:5" x14ac:dyDescent="0.35">
      <c r="A39" s="3">
        <v>44774</v>
      </c>
      <c r="B39" t="s">
        <v>3</v>
      </c>
      <c r="C39">
        <f>_xlfn.XLOOKUP($A39,[1]Data1!$A:$A,[1]Data1!$C:$C,0,0)</f>
        <v>4975</v>
      </c>
      <c r="D39" s="5" cm="1">
        <f t="array" ref="D39">_xlfn.XLOOKUP($A39,[1]Data1!$A:$A,[1]Data1!$U:$U-'NSW-FHB-Investment'!D39,0,0)</f>
        <v>3220.6</v>
      </c>
      <c r="E39" s="5">
        <f t="shared" si="1"/>
        <v>647.356783919598</v>
      </c>
    </row>
    <row r="40" spans="1:5" x14ac:dyDescent="0.35">
      <c r="A40" s="3">
        <v>44805</v>
      </c>
      <c r="B40" t="s">
        <v>3</v>
      </c>
      <c r="C40">
        <f>_xlfn.XLOOKUP($A40,[1]Data1!$A:$A,[1]Data1!$C:$C,0,0)</f>
        <v>4467</v>
      </c>
      <c r="D40" s="5" cm="1">
        <f t="array" ref="D40">_xlfn.XLOOKUP($A40,[1]Data1!$A:$A,[1]Data1!$U:$U-'NSW-FHB-Investment'!D40,0,0)</f>
        <v>3004.2999999999997</v>
      </c>
      <c r="E40" s="5">
        <f t="shared" si="1"/>
        <v>672.55428699350784</v>
      </c>
    </row>
    <row r="41" spans="1:5" x14ac:dyDescent="0.35">
      <c r="A41" s="3">
        <v>44835</v>
      </c>
      <c r="B41" t="s">
        <v>3</v>
      </c>
      <c r="C41">
        <f>_xlfn.XLOOKUP($A41,[1]Data1!$A:$A,[1]Data1!$C:$C,0,0)</f>
        <v>4515</v>
      </c>
      <c r="D41" s="5" cm="1">
        <f t="array" ref="D41">_xlfn.XLOOKUP($A41,[1]Data1!$A:$A,[1]Data1!$U:$U-'NSW-FHB-Investment'!D41,0,0)</f>
        <v>3041.5</v>
      </c>
      <c r="E41" s="5">
        <f t="shared" si="1"/>
        <v>673.64341085271315</v>
      </c>
    </row>
    <row r="42" spans="1:5" x14ac:dyDescent="0.35">
      <c r="A42" s="3">
        <v>44866</v>
      </c>
      <c r="B42" t="s">
        <v>3</v>
      </c>
      <c r="C42">
        <f>_xlfn.XLOOKUP($A42,[1]Data1!$A:$A,[1]Data1!$C:$C,0,0)</f>
        <v>4844</v>
      </c>
      <c r="D42" s="5" cm="1">
        <f t="array" ref="D42">_xlfn.XLOOKUP($A42,[1]Data1!$A:$A,[1]Data1!$U:$U-'NSW-FHB-Investment'!D42,0,0)</f>
        <v>2923.8</v>
      </c>
      <c r="E42" s="5">
        <f t="shared" si="1"/>
        <v>603.59207266721728</v>
      </c>
    </row>
    <row r="43" spans="1:5" x14ac:dyDescent="0.35">
      <c r="A43" s="3">
        <v>44896</v>
      </c>
      <c r="B43" t="s">
        <v>3</v>
      </c>
      <c r="C43">
        <f>_xlfn.XLOOKUP($A43,[1]Data1!$A:$A,[1]Data1!$C:$C,0,0)</f>
        <v>4440</v>
      </c>
      <c r="D43" s="5" cm="1">
        <f t="array" ref="D43">_xlfn.XLOOKUP($A43,[1]Data1!$A:$A,[1]Data1!$U:$U-'NSW-FHB-Investment'!D43,0,0)</f>
        <v>2847.6</v>
      </c>
      <c r="E43" s="5">
        <f t="shared" si="1"/>
        <v>641.35135135135135</v>
      </c>
    </row>
    <row r="44" spans="1:5" x14ac:dyDescent="0.35">
      <c r="A44" s="3">
        <v>44927</v>
      </c>
      <c r="B44" t="s">
        <v>3</v>
      </c>
      <c r="C44">
        <f>_xlfn.XLOOKUP($A44,[1]Data1!$A:$A,[1]Data1!$C:$C,0,0)</f>
        <v>3249</v>
      </c>
      <c r="D44" s="5" cm="1">
        <f t="array" ref="D44">_xlfn.XLOOKUP($A44,[1]Data1!$A:$A,[1]Data1!$U:$U-'NSW-FHB-Investment'!D44,0,0)</f>
        <v>2947.4</v>
      </c>
      <c r="E44" s="5">
        <f t="shared" si="1"/>
        <v>907.17143736534319</v>
      </c>
    </row>
    <row r="45" spans="1:5" x14ac:dyDescent="0.35">
      <c r="A45" s="3">
        <v>44958</v>
      </c>
      <c r="B45" t="s">
        <v>3</v>
      </c>
      <c r="C45">
        <f>_xlfn.XLOOKUP($A45,[1]Data1!$A:$A,[1]Data1!$C:$C,0,0)</f>
        <v>3465</v>
      </c>
      <c r="D45" s="5" cm="1">
        <f t="array" ref="D45">_xlfn.XLOOKUP($A45,[1]Data1!$A:$A,[1]Data1!$U:$U-'NSW-FHB-Investment'!D45,0,0)</f>
        <v>3017</v>
      </c>
      <c r="E45" s="5">
        <f t="shared" si="1"/>
        <v>870.70707070707067</v>
      </c>
    </row>
    <row r="46" spans="1:5" x14ac:dyDescent="0.35">
      <c r="A46" s="3">
        <v>44986</v>
      </c>
      <c r="B46" t="s">
        <v>3</v>
      </c>
      <c r="C46">
        <f>_xlfn.XLOOKUP($A46,[1]Data1!$A:$A,[1]Data1!$C:$C,0,0)</f>
        <v>4580</v>
      </c>
      <c r="D46" s="5" cm="1">
        <f t="array" ref="D46">_xlfn.XLOOKUP($A46,[1]Data1!$A:$A,[1]Data1!$U:$U-'NSW-FHB-Investment'!D46,0,0)</f>
        <v>2879.2</v>
      </c>
      <c r="E46" s="5">
        <f t="shared" si="1"/>
        <v>628.64628820960695</v>
      </c>
    </row>
    <row r="47" spans="1:5" x14ac:dyDescent="0.35">
      <c r="A47" s="3">
        <v>45017</v>
      </c>
      <c r="B47" t="s">
        <v>3</v>
      </c>
      <c r="C47">
        <f>_xlfn.XLOOKUP($A47,[1]Data1!$A:$A,[1]Data1!$C:$C,0,0)</f>
        <v>3844</v>
      </c>
      <c r="D47" s="5" cm="1">
        <f t="array" ref="D47">_xlfn.XLOOKUP($A47,[1]Data1!$A:$A,[1]Data1!$U:$U-'NSW-FHB-Investment'!D47,0,0)</f>
        <v>2959.1</v>
      </c>
      <c r="E47" s="5">
        <f t="shared" si="1"/>
        <v>769.79708636836631</v>
      </c>
    </row>
    <row r="48" spans="1:5" x14ac:dyDescent="0.35">
      <c r="A48" s="3">
        <v>45047</v>
      </c>
      <c r="B48" t="s">
        <v>3</v>
      </c>
      <c r="C48">
        <f>_xlfn.XLOOKUP($A48,[1]Data1!$A:$A,[1]Data1!$C:$C,0,0)</f>
        <v>5096</v>
      </c>
      <c r="D48" s="5" cm="1">
        <f t="array" ref="D48">_xlfn.XLOOKUP($A48,[1]Data1!$A:$A,[1]Data1!$U:$U-'NSW-FHB-Investment'!D48,0,0)</f>
        <v>3054.1</v>
      </c>
      <c r="E48" s="5">
        <f t="shared" si="1"/>
        <v>599.3131868131868</v>
      </c>
    </row>
    <row r="49" spans="1:5" x14ac:dyDescent="0.35">
      <c r="A49" s="3">
        <v>45078</v>
      </c>
      <c r="B49" t="s">
        <v>3</v>
      </c>
      <c r="C49">
        <f>_xlfn.XLOOKUP($A49,[1]Data1!$A:$A,[1]Data1!$C:$C,0,0)</f>
        <v>5031</v>
      </c>
      <c r="D49" s="5" cm="1">
        <f t="array" ref="D49">_xlfn.XLOOKUP($A49,[1]Data1!$A:$A,[1]Data1!$U:$U-'NSW-FHB-Investment'!D49,0,0)</f>
        <v>3166.4</v>
      </c>
      <c r="E49" s="5">
        <f t="shared" si="1"/>
        <v>629.37785728483414</v>
      </c>
    </row>
    <row r="50" spans="1:5" x14ac:dyDescent="0.35">
      <c r="A50" s="3">
        <v>45108</v>
      </c>
      <c r="B50" t="s">
        <v>3</v>
      </c>
      <c r="C50">
        <f>_xlfn.XLOOKUP($A50,[1]Data1!$A:$A,[1]Data1!$C:$C,0,0)</f>
        <v>4569</v>
      </c>
      <c r="D50" s="5" cm="1">
        <f t="array" ref="D50">_xlfn.XLOOKUP($A50,[1]Data1!$A:$A,[1]Data1!$U:$U-'NSW-FHB-Investment'!D50,0,0)</f>
        <v>3193.2</v>
      </c>
      <c r="E50" s="5">
        <f t="shared" si="1"/>
        <v>698.88378200919237</v>
      </c>
    </row>
    <row r="51" spans="1:5" x14ac:dyDescent="0.35">
      <c r="A51" s="3">
        <v>45139</v>
      </c>
      <c r="B51" t="s">
        <v>3</v>
      </c>
      <c r="C51">
        <f>_xlfn.XLOOKUP($A51,[1]Data1!$A:$A,[1]Data1!$C:$C,0,0)</f>
        <v>4725</v>
      </c>
      <c r="D51" s="5" cm="1">
        <f t="array" ref="D51">_xlfn.XLOOKUP($A51,[1]Data1!$A:$A,[1]Data1!$U:$U-'NSW-FHB-Investment'!D51,0,0)</f>
        <v>3237.3999999999996</v>
      </c>
      <c r="E51" s="5">
        <f t="shared" si="1"/>
        <v>685.16402116402105</v>
      </c>
    </row>
    <row r="52" spans="1:5" x14ac:dyDescent="0.35">
      <c r="A52" s="3">
        <v>45170</v>
      </c>
      <c r="B52" t="s">
        <v>3</v>
      </c>
      <c r="C52">
        <f>_xlfn.XLOOKUP($A52,[1]Data1!$A:$A,[1]Data1!$C:$C,0,0)</f>
        <v>4543</v>
      </c>
      <c r="D52" s="5" cm="1">
        <f t="array" ref="D52">_xlfn.XLOOKUP($A52,[1]Data1!$A:$A,[1]Data1!$U:$U-'NSW-FHB-Investment'!D52,0,0)</f>
        <v>3334.4</v>
      </c>
      <c r="E52" s="5">
        <f t="shared" si="1"/>
        <v>733.96434074400179</v>
      </c>
    </row>
    <row r="53" spans="1:5" x14ac:dyDescent="0.35">
      <c r="A53" s="3">
        <v>45200</v>
      </c>
      <c r="B53" t="s">
        <v>3</v>
      </c>
      <c r="C53">
        <f>_xlfn.XLOOKUP($A53,[1]Data1!$A:$A,[1]Data1!$C:$C,0,0)</f>
        <v>4948</v>
      </c>
      <c r="D53" s="5" cm="1">
        <f t="array" ref="D53">_xlfn.XLOOKUP($A53,[1]Data1!$A:$A,[1]Data1!$U:$U-'NSW-FHB-Investment'!D53,0,0)</f>
        <v>3457.4</v>
      </c>
      <c r="E53" s="5">
        <f t="shared" si="1"/>
        <v>698.74696847210998</v>
      </c>
    </row>
    <row r="54" spans="1:5" x14ac:dyDescent="0.35">
      <c r="A54" s="3">
        <v>45231</v>
      </c>
      <c r="B54" t="s">
        <v>3</v>
      </c>
      <c r="C54">
        <f>_xlfn.XLOOKUP($A54,[1]Data1!$A:$A,[1]Data1!$C:$C,0,0)</f>
        <v>5590</v>
      </c>
      <c r="D54" s="5" cm="1">
        <f t="array" ref="D54">_xlfn.XLOOKUP($A54,[1]Data1!$A:$A,[1]Data1!$U:$U-'NSW-FHB-Investment'!D54,0,0)</f>
        <v>3447</v>
      </c>
      <c r="E54" s="5">
        <f t="shared" si="1"/>
        <v>616.63685152057246</v>
      </c>
    </row>
    <row r="55" spans="1:5" x14ac:dyDescent="0.35">
      <c r="A55" s="3">
        <v>45261</v>
      </c>
      <c r="B55" t="s">
        <v>3</v>
      </c>
      <c r="C55">
        <f>_xlfn.XLOOKUP($A55,[1]Data1!$A:$A,[1]Data1!$C:$C,0,0)</f>
        <v>4930</v>
      </c>
      <c r="D55" s="5" cm="1">
        <f t="array" ref="D55">_xlfn.XLOOKUP($A55,[1]Data1!$A:$A,[1]Data1!$U:$U-'NSW-FHB-Investment'!D55,0,0)</f>
        <v>3444.1</v>
      </c>
      <c r="E55" s="5">
        <f t="shared" si="1"/>
        <v>698.60040567951319</v>
      </c>
    </row>
    <row r="56" spans="1:5" x14ac:dyDescent="0.35">
      <c r="A56" s="3">
        <v>45292</v>
      </c>
      <c r="B56" t="s">
        <v>3</v>
      </c>
      <c r="C56">
        <f>_xlfn.XLOOKUP($A56,[1]Data1!$A:$A,[1]Data1!$C:$C,0,0)</f>
        <v>3997</v>
      </c>
      <c r="D56" s="5" cm="1">
        <f t="array" ref="D56">_xlfn.XLOOKUP($A56,[1]Data1!$A:$A,[1]Data1!$U:$U-'NSW-FHB-Investment'!D56,0,0)</f>
        <v>3581.3</v>
      </c>
      <c r="E56" s="5">
        <f t="shared" si="1"/>
        <v>895.99699774831129</v>
      </c>
    </row>
    <row r="57" spans="1:5" x14ac:dyDescent="0.35">
      <c r="A57" s="3">
        <v>45323</v>
      </c>
      <c r="B57" t="s">
        <v>3</v>
      </c>
      <c r="C57">
        <f>_xlfn.XLOOKUP($A57,[1]Data1!$A:$A,[1]Data1!$C:$C,0,0)</f>
        <v>4220</v>
      </c>
      <c r="D57" s="5" cm="1">
        <f t="array" ref="D57">_xlfn.XLOOKUP($A57,[1]Data1!$A:$A,[1]Data1!$U:$U-'NSW-FHB-Investment'!D57,0,0)</f>
        <v>3706.4</v>
      </c>
      <c r="E57" s="5">
        <f t="shared" si="1"/>
        <v>878.29383886255926</v>
      </c>
    </row>
    <row r="58" spans="1:5" x14ac:dyDescent="0.35">
      <c r="A58" s="3">
        <v>45352</v>
      </c>
      <c r="B58" t="s">
        <v>3</v>
      </c>
      <c r="C58">
        <f>_xlfn.XLOOKUP($A58,[1]Data1!$A:$A,[1]Data1!$C:$C,0,0)</f>
        <v>5283</v>
      </c>
      <c r="D58" s="5" cm="1">
        <f t="array" ref="D58">_xlfn.XLOOKUP($A58,[1]Data1!$A:$A,[1]Data1!$U:$U-'NSW-FHB-Investment'!D58,0,0)</f>
        <v>3882.4</v>
      </c>
      <c r="E58" s="5">
        <f t="shared" si="1"/>
        <v>734.88548173386334</v>
      </c>
    </row>
    <row r="59" spans="1:5" x14ac:dyDescent="0.35">
      <c r="A59" s="3">
        <v>45383</v>
      </c>
      <c r="B59" t="s">
        <v>3</v>
      </c>
      <c r="C59">
        <f>_xlfn.XLOOKUP($A59,[1]Data1!$A:$A,[1]Data1!$C:$C,0,0)</f>
        <v>5618</v>
      </c>
      <c r="D59" s="5" cm="1">
        <f t="array" ref="D59">_xlfn.XLOOKUP($A59,[1]Data1!$A:$A,[1]Data1!$U:$U-'NSW-FHB-Investment'!D59,0,0)</f>
        <v>4197.8</v>
      </c>
      <c r="E59" s="5">
        <f t="shared" si="1"/>
        <v>747.20541117835535</v>
      </c>
    </row>
    <row r="60" spans="1:5" x14ac:dyDescent="0.35">
      <c r="A60" s="3">
        <v>45413</v>
      </c>
      <c r="B60" t="s">
        <v>3</v>
      </c>
      <c r="C60">
        <f>_xlfn.XLOOKUP($A60,[1]Data1!$A:$A,[1]Data1!$C:$C,0,0)</f>
        <v>6121</v>
      </c>
      <c r="D60" s="5" cm="1">
        <f t="array" ref="D60">_xlfn.XLOOKUP($A60,[1]Data1!$A:$A,[1]Data1!$U:$U-'NSW-FHB-Investment'!D60,0,0)</f>
        <v>3828.4</v>
      </c>
      <c r="E60" s="5">
        <f t="shared" si="1"/>
        <v>625.45335729455974</v>
      </c>
    </row>
    <row r="61" spans="1:5" x14ac:dyDescent="0.35">
      <c r="A61" s="3">
        <v>45444</v>
      </c>
      <c r="B61" t="s">
        <v>3</v>
      </c>
      <c r="C61">
        <f>_xlfn.XLOOKUP($A61,[1]Data1!$A:$A,[1]Data1!$C:$C,0,0)</f>
        <v>5704</v>
      </c>
      <c r="D61" s="5" cm="1">
        <f t="array" ref="D61">_xlfn.XLOOKUP($A61,[1]Data1!$A:$A,[1]Data1!$U:$U-'NSW-FHB-Investment'!D61,0,0)</f>
        <v>4075.3</v>
      </c>
      <c r="E61" s="5">
        <f t="shared" si="1"/>
        <v>714.46353436185143</v>
      </c>
    </row>
    <row r="62" spans="1:5" x14ac:dyDescent="0.35">
      <c r="A62" s="3">
        <v>45474</v>
      </c>
      <c r="B62" t="s">
        <v>3</v>
      </c>
      <c r="C62">
        <f>_xlfn.XLOOKUP($A62,[1]Data1!$A:$A,[1]Data1!$C:$C,0,0)</f>
        <v>6156</v>
      </c>
      <c r="D62" s="5" cm="1">
        <f t="array" ref="D62">_xlfn.XLOOKUP($A62,[1]Data1!$A:$A,[1]Data1!$U:$U-'NSW-FHB-Investment'!D62,0,0)</f>
        <v>4218.8</v>
      </c>
      <c r="E62" s="5">
        <f t="shared" si="1"/>
        <v>685.31513970110473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E38BB-4268-4693-B729-2C3E8BE43DBC}">
  <dimension ref="A1:C22"/>
  <sheetViews>
    <sheetView topLeftCell="A10" workbookViewId="0">
      <selection activeCell="C3" sqref="C3"/>
    </sheetView>
  </sheetViews>
  <sheetFormatPr defaultRowHeight="14.5" x14ac:dyDescent="0.35"/>
  <cols>
    <col min="2" max="2" width="22.36328125" style="5" bestFit="1" customWidth="1"/>
    <col min="3" max="3" width="31.1796875" style="5" bestFit="1" customWidth="1"/>
  </cols>
  <sheetData>
    <row r="1" spans="1:3" x14ac:dyDescent="0.35">
      <c r="A1" s="1" t="s">
        <v>0</v>
      </c>
      <c r="B1" s="6" t="s">
        <v>9</v>
      </c>
      <c r="C1" s="6" t="s">
        <v>10</v>
      </c>
    </row>
    <row r="2" spans="1:3" x14ac:dyDescent="0.35">
      <c r="A2" s="3">
        <v>43617</v>
      </c>
      <c r="B2" s="5">
        <f>_xlfn.XLOOKUP($A2,[5]Data1!$A:$A,[5]Data1!$B:$B,0,0)</f>
        <v>897</v>
      </c>
      <c r="C2" s="5">
        <f>_xlfn.XLOOKUP(A2,[5]Data1!$A:$A,[5]Data1!$C:$C,0,0)</f>
        <v>470</v>
      </c>
    </row>
    <row r="3" spans="1:3" x14ac:dyDescent="0.35">
      <c r="A3" s="3">
        <v>43709</v>
      </c>
      <c r="B3" s="5">
        <f>_xlfn.XLOOKUP($A3,[5]Data1!$A:$A,[5]Data1!$B:$B,0,0)</f>
        <v>900</v>
      </c>
      <c r="C3" s="5">
        <f>_xlfn.XLOOKUP(A3,[5]Data1!$A:$A,[5]Data1!$C:$C,0,0)</f>
        <v>475</v>
      </c>
    </row>
    <row r="4" spans="1:3" x14ac:dyDescent="0.35">
      <c r="A4" s="3">
        <v>43800</v>
      </c>
      <c r="B4" s="5">
        <f>_xlfn.XLOOKUP($A4,[5]Data1!$A:$A,[5]Data1!$B:$B,0,0)</f>
        <v>985</v>
      </c>
      <c r="C4" s="5">
        <f>_xlfn.XLOOKUP(A4,[5]Data1!$A:$A,[5]Data1!$C:$C,0,0)</f>
        <v>500</v>
      </c>
    </row>
    <row r="5" spans="1:3" x14ac:dyDescent="0.35">
      <c r="A5" s="3">
        <v>43891</v>
      </c>
      <c r="B5" s="5">
        <f>_xlfn.XLOOKUP($A5,[5]Data1!$A:$A,[5]Data1!$B:$B,0,0)</f>
        <v>947.5</v>
      </c>
      <c r="C5" s="5">
        <f>_xlfn.XLOOKUP(A5,[5]Data1!$A:$A,[5]Data1!$C:$C,0,0)</f>
        <v>490</v>
      </c>
    </row>
    <row r="6" spans="1:3" x14ac:dyDescent="0.35">
      <c r="A6" s="3">
        <v>43983</v>
      </c>
      <c r="B6" s="5">
        <f>_xlfn.XLOOKUP($A6,[5]Data1!$A:$A,[5]Data1!$B:$B,0,0)</f>
        <v>955</v>
      </c>
      <c r="C6" s="5">
        <f>_xlfn.XLOOKUP(A6,[5]Data1!$A:$A,[5]Data1!$C:$C,0,0)</f>
        <v>490</v>
      </c>
    </row>
    <row r="7" spans="1:3" x14ac:dyDescent="0.35">
      <c r="A7" s="3">
        <v>44075</v>
      </c>
      <c r="B7" s="5">
        <f>_xlfn.XLOOKUP($A7,[5]Data1!$A:$A,[5]Data1!$B:$B,0,0)</f>
        <v>945</v>
      </c>
      <c r="C7" s="5">
        <f>_xlfn.XLOOKUP(A7,[5]Data1!$A:$A,[5]Data1!$C:$C,0,0)</f>
        <v>510</v>
      </c>
    </row>
    <row r="8" spans="1:3" x14ac:dyDescent="0.35">
      <c r="A8" s="3">
        <v>44166</v>
      </c>
      <c r="B8" s="5">
        <f>_xlfn.XLOOKUP($A8,[5]Data1!$A:$A,[5]Data1!$B:$B,0,0)</f>
        <v>999</v>
      </c>
      <c r="C8" s="5">
        <f>_xlfn.XLOOKUP(A8,[5]Data1!$A:$A,[5]Data1!$C:$C,0,0)</f>
        <v>541</v>
      </c>
    </row>
    <row r="9" spans="1:3" x14ac:dyDescent="0.35">
      <c r="A9" s="3">
        <v>44256</v>
      </c>
      <c r="B9" s="5">
        <f>_xlfn.XLOOKUP($A9,[5]Data1!$A:$A,[5]Data1!$B:$B,0,0)</f>
        <v>1052</v>
      </c>
      <c r="C9" s="5">
        <f>_xlfn.XLOOKUP(A9,[5]Data1!$A:$A,[5]Data1!$C:$C,0,0)</f>
        <v>560</v>
      </c>
    </row>
    <row r="10" spans="1:3" x14ac:dyDescent="0.35">
      <c r="A10" s="3">
        <v>44348</v>
      </c>
      <c r="B10" s="5">
        <f>_xlfn.XLOOKUP($A10,[5]Data1!$A:$A,[5]Data1!$B:$B,0,0)</f>
        <v>1206.4000000000001</v>
      </c>
      <c r="C10" s="5">
        <f>_xlfn.XLOOKUP(A10,[5]Data1!$A:$A,[5]Data1!$C:$C,0,0)</f>
        <v>590</v>
      </c>
    </row>
    <row r="11" spans="1:3" x14ac:dyDescent="0.35">
      <c r="A11" s="3">
        <v>44440</v>
      </c>
      <c r="B11" s="5">
        <f>_xlfn.XLOOKUP($A11,[5]Data1!$A:$A,[5]Data1!$B:$B,0,0)</f>
        <v>1300</v>
      </c>
      <c r="C11" s="5">
        <f>_xlfn.XLOOKUP(A11,[5]Data1!$A:$A,[5]Data1!$C:$C,0,0)</f>
        <v>625</v>
      </c>
    </row>
    <row r="12" spans="1:3" x14ac:dyDescent="0.35">
      <c r="A12" s="3">
        <v>44531</v>
      </c>
      <c r="B12" s="5">
        <f>_xlfn.XLOOKUP($A12,[5]Data1!$A:$A,[5]Data1!$B:$B,0,0)</f>
        <v>1360</v>
      </c>
      <c r="C12" s="5">
        <f>_xlfn.XLOOKUP(A12,[5]Data1!$A:$A,[5]Data1!$C:$C,0,0)</f>
        <v>685</v>
      </c>
    </row>
    <row r="13" spans="1:3" x14ac:dyDescent="0.35">
      <c r="A13" s="3">
        <v>44621</v>
      </c>
      <c r="B13" s="5">
        <f>_xlfn.XLOOKUP($A13,[5]Data1!$A:$A,[5]Data1!$B:$B,0,0)</f>
        <v>1325</v>
      </c>
      <c r="C13" s="5">
        <f>_xlfn.XLOOKUP(A13,[5]Data1!$A:$A,[5]Data1!$C:$C,0,0)</f>
        <v>702</v>
      </c>
    </row>
    <row r="14" spans="1:3" x14ac:dyDescent="0.35">
      <c r="A14" s="3">
        <v>44713</v>
      </c>
      <c r="B14" s="5">
        <f>_xlfn.XLOOKUP($A14,[5]Data1!$A:$A,[5]Data1!$B:$B,0,0)</f>
        <v>1352.6</v>
      </c>
      <c r="C14" s="5">
        <f>_xlfn.XLOOKUP(A14,[5]Data1!$A:$A,[5]Data1!$C:$C,0,0)</f>
        <v>700</v>
      </c>
    </row>
    <row r="15" spans="1:3" x14ac:dyDescent="0.35">
      <c r="A15" s="3">
        <v>44805</v>
      </c>
      <c r="B15" s="5">
        <f>_xlfn.XLOOKUP($A15,[5]Data1!$A:$A,[5]Data1!$B:$B,0,0)</f>
        <v>1300</v>
      </c>
      <c r="C15" s="5">
        <f>_xlfn.XLOOKUP(A15,[5]Data1!$A:$A,[5]Data1!$C:$C,0,0)</f>
        <v>690</v>
      </c>
    </row>
    <row r="16" spans="1:3" x14ac:dyDescent="0.35">
      <c r="A16" s="3">
        <v>44896</v>
      </c>
      <c r="B16" s="5">
        <f>_xlfn.XLOOKUP($A16,[5]Data1!$A:$A,[5]Data1!$B:$B,0,0)</f>
        <v>1301</v>
      </c>
      <c r="C16" s="5">
        <f>_xlfn.XLOOKUP(A16,[5]Data1!$A:$A,[5]Data1!$C:$C,0,0)</f>
        <v>702.8</v>
      </c>
    </row>
    <row r="17" spans="1:3" x14ac:dyDescent="0.35">
      <c r="A17" s="3">
        <v>44986</v>
      </c>
      <c r="B17" s="5">
        <f>_xlfn.XLOOKUP($A17,[5]Data1!$A:$A,[5]Data1!$B:$B,0,0)</f>
        <v>1260</v>
      </c>
      <c r="C17" s="5">
        <f>_xlfn.XLOOKUP(A17,[5]Data1!$A:$A,[5]Data1!$C:$C,0,0)</f>
        <v>700</v>
      </c>
    </row>
    <row r="18" spans="1:3" x14ac:dyDescent="0.35">
      <c r="A18" s="3">
        <v>45078</v>
      </c>
      <c r="B18" s="5">
        <f>_xlfn.XLOOKUP($A18,[5]Data1!$A:$A,[5]Data1!$B:$B,0,0)</f>
        <v>1360</v>
      </c>
      <c r="C18" s="5">
        <f>_xlfn.XLOOKUP(A18,[5]Data1!$A:$A,[5]Data1!$C:$C,0,0)</f>
        <v>710</v>
      </c>
    </row>
    <row r="19" spans="1:3" x14ac:dyDescent="0.35">
      <c r="A19" s="3">
        <v>45170</v>
      </c>
      <c r="B19" s="5">
        <f>_xlfn.XLOOKUP($A19,[5]Data1!$A:$A,[5]Data1!$B:$B,0,0)</f>
        <v>1380</v>
      </c>
      <c r="C19" s="5">
        <f>_xlfn.XLOOKUP(A19,[5]Data1!$A:$A,[5]Data1!$C:$C,0,0)</f>
        <v>720</v>
      </c>
    </row>
    <row r="20" spans="1:3" x14ac:dyDescent="0.35">
      <c r="A20" s="3">
        <v>45261</v>
      </c>
      <c r="B20" s="5">
        <f>_xlfn.XLOOKUP($A20,[5]Data1!$A:$A,[5]Data1!$B:$B,0,0)</f>
        <v>1400</v>
      </c>
      <c r="C20" s="5">
        <f>_xlfn.XLOOKUP(A20,[5]Data1!$A:$A,[5]Data1!$C:$C,0,0)</f>
        <v>720</v>
      </c>
    </row>
    <row r="21" spans="1:3" x14ac:dyDescent="0.35">
      <c r="A21" s="3">
        <v>45352</v>
      </c>
      <c r="B21" s="5">
        <f>_xlfn.XLOOKUP($A21,[5]Data1!$A:$A,[5]Data1!$B:$B,0,0)</f>
        <v>1400</v>
      </c>
      <c r="C21" s="5">
        <f>_xlfn.XLOOKUP(A21,[5]Data1!$A:$A,[5]Data1!$C:$C,0,0)</f>
        <v>742.3</v>
      </c>
    </row>
    <row r="22" spans="1:3" x14ac:dyDescent="0.35">
      <c r="A22" s="3">
        <v>45444</v>
      </c>
      <c r="B22" s="5">
        <f>_xlfn.XLOOKUP($A22,[5]Data1!$A:$A,[5]Data1!$B:$B,0,0)</f>
        <v>1400</v>
      </c>
      <c r="C22" s="5">
        <f>_xlfn.XLOOKUP(A22,[5]Data1!$A:$A,[5]Data1!$C:$C,0,0)</f>
        <v>735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8194955-8C58-4244-8916-6230BCA2579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Comaparison</vt:lpstr>
      <vt:lpstr>NSW-FHB-OO</vt:lpstr>
      <vt:lpstr>NSW-Subsequent-OO</vt:lpstr>
      <vt:lpstr>NSW-FHB-Investment</vt:lpstr>
      <vt:lpstr>NSW-Subsequent-Investment</vt:lpstr>
      <vt:lpstr>NSW-Median-Price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Setiawan</dc:creator>
  <cp:lastModifiedBy>Gabriel Setiawan</cp:lastModifiedBy>
  <dcterms:created xsi:type="dcterms:W3CDTF">2024-07-04T03:49:17Z</dcterms:created>
  <dcterms:modified xsi:type="dcterms:W3CDTF">2024-10-23T05:25:19Z</dcterms:modified>
</cp:coreProperties>
</file>