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ana\Dropbox\Silvana\Planejamento Financeiro\Clientes\Márcio Martins\"/>
    </mc:Choice>
  </mc:AlternateContent>
  <xr:revisionPtr revIDLastSave="0" documentId="13_ncr:1_{2FDDF37D-6C31-4695-B617-AA63D546C7E8}" xr6:coauthVersionLast="47" xr6:coauthVersionMax="47" xr10:uidLastSave="{00000000-0000-0000-0000-000000000000}"/>
  <bookViews>
    <workbookView xWindow="-120" yWindow="-120" windowWidth="20730" windowHeight="11160" tabRatio="797" firstSheet="4" activeTab="8" xr2:uid="{00000000-000D-0000-FFFF-FFFF00000000}"/>
  </bookViews>
  <sheets>
    <sheet name="Curso Classif Desp." sheetId="1" state="hidden" r:id="rId1"/>
    <sheet name="Mod. Controle de Gastos" sheetId="2" state="hidden" r:id="rId2"/>
    <sheet name="Mod. Orçamento Doméstico" sheetId="3" state="hidden" r:id="rId3"/>
    <sheet name="Controle de Gastos" sheetId="4" state="hidden" r:id="rId4"/>
    <sheet name="Instruções para preenchimento" sheetId="5" r:id="rId5"/>
    <sheet name="Orçamento Familiar" sheetId="6" r:id="rId6"/>
    <sheet name="Jan" sheetId="7" r:id="rId7"/>
    <sheet name="Fev" sheetId="8" r:id="rId8"/>
    <sheet name="Mar" sheetId="9" r:id="rId9"/>
    <sheet name="Abr" sheetId="10" r:id="rId10"/>
    <sheet name="Mai" sheetId="11" r:id="rId11"/>
    <sheet name="Jun" sheetId="12" r:id="rId12"/>
    <sheet name="Jul" sheetId="13" r:id="rId13"/>
    <sheet name="Ago" sheetId="14" r:id="rId14"/>
    <sheet name="Set" sheetId="15" r:id="rId15"/>
    <sheet name="Out" sheetId="16" r:id="rId16"/>
    <sheet name="Nov" sheetId="17" r:id="rId17"/>
    <sheet name="Dez" sheetId="18" r:id="rId18"/>
    <sheet name="Orçado x Realizado" sheetId="19" r:id="rId19"/>
    <sheet name="INSS E IRRF" sheetId="20" state="hidden" r:id="rId20"/>
  </sheets>
  <definedNames>
    <definedName name="_xlnm.Print_Area" localSheetId="9">Abr!$A$2:$G$198</definedName>
    <definedName name="_xlnm.Print_Area" localSheetId="13">Ago!$A$2:$G$198</definedName>
    <definedName name="_xlnm.Print_Area" localSheetId="3">'Controle de Gastos'!$B$2:$O$49</definedName>
    <definedName name="_xlnm.Print_Area" localSheetId="0">'Curso Classif Desp.'!$A$3:$AA$140</definedName>
    <definedName name="_xlnm.Print_Area" localSheetId="17">Dez!$A$2:$G$198</definedName>
    <definedName name="_xlnm.Print_Area" localSheetId="7">Fev!$A$2:$G$198</definedName>
    <definedName name="_xlnm.Print_Area" localSheetId="6">Jan!$A$2:$G$198</definedName>
    <definedName name="_xlnm.Print_Area" localSheetId="12">Jul!$A$2:$G$198</definedName>
    <definedName name="_xlnm.Print_Area" localSheetId="11">Jun!$A$2:$G$198</definedName>
    <definedName name="_xlnm.Print_Area" localSheetId="10">Mai!$A$2:$G$198</definedName>
    <definedName name="_xlnm.Print_Area" localSheetId="8">Mar!$A$2:$G$198</definedName>
    <definedName name="_xlnm.Print_Area" localSheetId="1">'Mod. Controle de Gastos'!$A$3:$AA$140</definedName>
    <definedName name="_xlnm.Print_Area" localSheetId="2">'Mod. Orçamento Doméstico'!$A$3:$AD$140</definedName>
    <definedName name="_xlnm.Print_Area" localSheetId="16">Nov!$A$2:$G$198</definedName>
    <definedName name="_xlnm.Print_Area" localSheetId="18">'Orçado x Realizado'!$A$2:$AO$171</definedName>
    <definedName name="_xlnm.Print_Area" localSheetId="5">'Orçamento Familiar'!$A$2:$Q$171</definedName>
    <definedName name="_xlnm.Print_Area" localSheetId="15">Out!$A$2:$G$198</definedName>
    <definedName name="_xlnm.Print_Area" localSheetId="14">Set!$A$2:$G$198</definedName>
    <definedName name="_xlnm.Print_Titles" localSheetId="9">Abr!$A:$C,Abr!$2:$6</definedName>
    <definedName name="_xlnm.Print_Titles" localSheetId="13">Ago!$A:$C,Ago!$2:$6</definedName>
    <definedName name="_xlnm.Print_Titles" localSheetId="17">Dez!$A:$C,Dez!$2:$6</definedName>
    <definedName name="_xlnm.Print_Titles" localSheetId="7">Fev!$A:$C,Fev!$2:$6</definedName>
    <definedName name="_xlnm.Print_Titles" localSheetId="6">Jan!$A:$C,Jan!$2:$6</definedName>
    <definedName name="_xlnm.Print_Titles" localSheetId="12">Jul!$A:$C,Jul!$2:$6</definedName>
    <definedName name="_xlnm.Print_Titles" localSheetId="11">Jun!$A:$C,Jun!$2:$6</definedName>
    <definedName name="_xlnm.Print_Titles" localSheetId="10">Mai!$A:$C,Mai!$2:$6</definedName>
    <definedName name="_xlnm.Print_Titles" localSheetId="8">Mar!$A:$C,Mar!$2:$6</definedName>
    <definedName name="_xlnm.Print_Titles" localSheetId="2">'Mod. Orçamento Doméstico'!$5:$6</definedName>
    <definedName name="_xlnm.Print_Titles" localSheetId="16">Nov!$A:$C,Nov!$2:$6</definedName>
    <definedName name="_xlnm.Print_Titles" localSheetId="18">'Orçado x Realizado'!$2:$6</definedName>
    <definedName name="_xlnm.Print_Titles" localSheetId="5">'Orçamento Familiar'!$2:$6</definedName>
    <definedName name="_xlnm.Print_Titles" localSheetId="15">Out!$A:$C,Out!$2:$6</definedName>
    <definedName name="_xlnm.Print_Titles" localSheetId="14">Set!$A:$C,Set!$2:$6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9" i="6" l="1"/>
  <c r="O9" i="6"/>
  <c r="N155" i="19" l="1"/>
  <c r="P143" i="6"/>
  <c r="N73" i="9"/>
  <c r="K73" i="6"/>
  <c r="J73" i="6"/>
  <c r="I73" i="6"/>
  <c r="Q73" i="19" s="1"/>
  <c r="H73" i="6"/>
  <c r="J40" i="9"/>
  <c r="L40" i="8"/>
  <c r="K40" i="8"/>
  <c r="J40" i="8"/>
  <c r="I40" i="8"/>
  <c r="K40" i="7"/>
  <c r="D173" i="19"/>
  <c r="AP171" i="19"/>
  <c r="E171" i="19"/>
  <c r="AO171" i="19" s="1"/>
  <c r="AL164" i="19"/>
  <c r="AI164" i="19"/>
  <c r="AF164" i="19"/>
  <c r="AC164" i="19"/>
  <c r="Z164" i="19"/>
  <c r="W164" i="19"/>
  <c r="T164" i="19"/>
  <c r="Q164" i="19"/>
  <c r="N164" i="19"/>
  <c r="K164" i="19"/>
  <c r="H164" i="19"/>
  <c r="E164" i="19"/>
  <c r="AO164" i="19" s="1"/>
  <c r="C164" i="19"/>
  <c r="AL163" i="19"/>
  <c r="AI163" i="19"/>
  <c r="AF163" i="19"/>
  <c r="AC163" i="19"/>
  <c r="Z163" i="19"/>
  <c r="W163" i="19"/>
  <c r="T163" i="19"/>
  <c r="Q163" i="19"/>
  <c r="N163" i="19"/>
  <c r="K163" i="19"/>
  <c r="H163" i="19"/>
  <c r="E163" i="19"/>
  <c r="AO163" i="19" s="1"/>
  <c r="C163" i="19"/>
  <c r="AL162" i="19"/>
  <c r="AI162" i="19"/>
  <c r="AF162" i="19"/>
  <c r="AC162" i="19"/>
  <c r="Z162" i="19"/>
  <c r="W162" i="19"/>
  <c r="T162" i="19"/>
  <c r="Q162" i="19"/>
  <c r="N162" i="19"/>
  <c r="K162" i="19"/>
  <c r="H162" i="19"/>
  <c r="E162" i="19"/>
  <c r="C162" i="19"/>
  <c r="AL161" i="19"/>
  <c r="AI161" i="19"/>
  <c r="AF161" i="19"/>
  <c r="AC161" i="19"/>
  <c r="Z161" i="19"/>
  <c r="W161" i="19"/>
  <c r="T161" i="19"/>
  <c r="Q161" i="19"/>
  <c r="N161" i="19"/>
  <c r="K161" i="19"/>
  <c r="H161" i="19"/>
  <c r="E161" i="19"/>
  <c r="C161" i="19"/>
  <c r="AL160" i="19"/>
  <c r="AI160" i="19"/>
  <c r="AF160" i="19"/>
  <c r="AC160" i="19"/>
  <c r="Z160" i="19"/>
  <c r="W160" i="19"/>
  <c r="T160" i="19"/>
  <c r="Q160" i="19"/>
  <c r="N160" i="19"/>
  <c r="K160" i="19"/>
  <c r="H160" i="19"/>
  <c r="E160" i="19"/>
  <c r="C160" i="19"/>
  <c r="AL159" i="19"/>
  <c r="AI159" i="19"/>
  <c r="AF159" i="19"/>
  <c r="AC159" i="19"/>
  <c r="Z159" i="19"/>
  <c r="W159" i="19"/>
  <c r="T159" i="19"/>
  <c r="Q159" i="19"/>
  <c r="N159" i="19"/>
  <c r="K159" i="19"/>
  <c r="H159" i="19"/>
  <c r="E159" i="19"/>
  <c r="C159" i="19"/>
  <c r="AL158" i="19"/>
  <c r="AI158" i="19"/>
  <c r="AF158" i="19"/>
  <c r="AC158" i="19"/>
  <c r="Z158" i="19"/>
  <c r="W158" i="19"/>
  <c r="T158" i="19"/>
  <c r="Q158" i="19"/>
  <c r="N158" i="19"/>
  <c r="K158" i="19"/>
  <c r="H158" i="19"/>
  <c r="E158" i="19"/>
  <c r="C158" i="19"/>
  <c r="AL157" i="19"/>
  <c r="AI157" i="19"/>
  <c r="AF157" i="19"/>
  <c r="AC157" i="19"/>
  <c r="Z157" i="19"/>
  <c r="W157" i="19"/>
  <c r="T157" i="19"/>
  <c r="Q157" i="19"/>
  <c r="N157" i="19"/>
  <c r="K157" i="19"/>
  <c r="H157" i="19"/>
  <c r="E157" i="19"/>
  <c r="C157" i="19"/>
  <c r="AL156" i="19"/>
  <c r="AI156" i="19"/>
  <c r="AF156" i="19"/>
  <c r="AC156" i="19"/>
  <c r="Z156" i="19"/>
  <c r="W156" i="19"/>
  <c r="T156" i="19"/>
  <c r="Q156" i="19"/>
  <c r="N156" i="19"/>
  <c r="K156" i="19"/>
  <c r="H156" i="19"/>
  <c r="E156" i="19"/>
  <c r="C156" i="19"/>
  <c r="AL155" i="19"/>
  <c r="AI155" i="19"/>
  <c r="AF155" i="19"/>
  <c r="C155" i="19"/>
  <c r="AL154" i="19"/>
  <c r="AI154" i="19"/>
  <c r="AF154" i="19"/>
  <c r="AC154" i="19"/>
  <c r="Z154" i="19"/>
  <c r="W154" i="19"/>
  <c r="T154" i="19"/>
  <c r="Q154" i="19"/>
  <c r="N154" i="19"/>
  <c r="K154" i="19"/>
  <c r="H154" i="19"/>
  <c r="E154" i="19"/>
  <c r="C154" i="19"/>
  <c r="AL153" i="19"/>
  <c r="AI153" i="19"/>
  <c r="AF153" i="19"/>
  <c r="AC153" i="19"/>
  <c r="Z153" i="19"/>
  <c r="W153" i="19"/>
  <c r="T153" i="19"/>
  <c r="Q153" i="19"/>
  <c r="N153" i="19"/>
  <c r="K153" i="19"/>
  <c r="H153" i="19"/>
  <c r="E153" i="19"/>
  <c r="C153" i="19"/>
  <c r="AL152" i="19"/>
  <c r="AI152" i="19"/>
  <c r="AF152" i="19"/>
  <c r="AC152" i="19"/>
  <c r="Z152" i="19"/>
  <c r="W152" i="19"/>
  <c r="T152" i="19"/>
  <c r="Q152" i="19"/>
  <c r="N152" i="19"/>
  <c r="K152" i="19"/>
  <c r="H152" i="19"/>
  <c r="E152" i="19"/>
  <c r="C152" i="19"/>
  <c r="AL151" i="19"/>
  <c r="AI151" i="19"/>
  <c r="AF151" i="19"/>
  <c r="AC151" i="19"/>
  <c r="Z151" i="19"/>
  <c r="W151" i="19"/>
  <c r="T151" i="19"/>
  <c r="Q151" i="19"/>
  <c r="N151" i="19"/>
  <c r="K151" i="19"/>
  <c r="H151" i="19"/>
  <c r="E151" i="19"/>
  <c r="C151" i="19"/>
  <c r="AL150" i="19"/>
  <c r="AI150" i="19"/>
  <c r="AF150" i="19"/>
  <c r="AC150" i="19"/>
  <c r="Z150" i="19"/>
  <c r="W150" i="19"/>
  <c r="T150" i="19"/>
  <c r="Q150" i="19"/>
  <c r="N150" i="19"/>
  <c r="K150" i="19"/>
  <c r="H150" i="19"/>
  <c r="E150" i="19"/>
  <c r="C150" i="19"/>
  <c r="AL149" i="19"/>
  <c r="AI149" i="19"/>
  <c r="AF149" i="19"/>
  <c r="AC149" i="19"/>
  <c r="Z149" i="19"/>
  <c r="W149" i="19"/>
  <c r="T149" i="19"/>
  <c r="Q149" i="19"/>
  <c r="N149" i="19"/>
  <c r="K149" i="19"/>
  <c r="H149" i="19"/>
  <c r="E149" i="19"/>
  <c r="C149" i="19"/>
  <c r="AL148" i="19"/>
  <c r="AI148" i="19"/>
  <c r="AF148" i="19"/>
  <c r="AC148" i="19"/>
  <c r="Z148" i="19"/>
  <c r="W148" i="19"/>
  <c r="T148" i="19"/>
  <c r="Q148" i="19"/>
  <c r="N148" i="19"/>
  <c r="K148" i="19"/>
  <c r="H148" i="19"/>
  <c r="E148" i="19"/>
  <c r="C148" i="19"/>
  <c r="AL147" i="19"/>
  <c r="AI147" i="19"/>
  <c r="AF147" i="19"/>
  <c r="AC147" i="19"/>
  <c r="Z147" i="19"/>
  <c r="W147" i="19"/>
  <c r="T147" i="19"/>
  <c r="Q147" i="19"/>
  <c r="N147" i="19"/>
  <c r="K147" i="19"/>
  <c r="H147" i="19"/>
  <c r="E147" i="19"/>
  <c r="C147" i="19"/>
  <c r="AL146" i="19"/>
  <c r="AI146" i="19"/>
  <c r="AF146" i="19"/>
  <c r="AC146" i="19"/>
  <c r="Z146" i="19"/>
  <c r="W146" i="19"/>
  <c r="T146" i="19"/>
  <c r="Q146" i="19"/>
  <c r="N146" i="19"/>
  <c r="K146" i="19"/>
  <c r="H146" i="19"/>
  <c r="E146" i="19"/>
  <c r="C146" i="19"/>
  <c r="AL145" i="19"/>
  <c r="AI145" i="19"/>
  <c r="AF145" i="19"/>
  <c r="AC145" i="19"/>
  <c r="Z145" i="19"/>
  <c r="W145" i="19"/>
  <c r="T145" i="19"/>
  <c r="Q145" i="19"/>
  <c r="N145" i="19"/>
  <c r="K145" i="19"/>
  <c r="H145" i="19"/>
  <c r="E145" i="19"/>
  <c r="C145" i="19"/>
  <c r="AL144" i="19"/>
  <c r="AI144" i="19"/>
  <c r="AF144" i="19"/>
  <c r="AC144" i="19"/>
  <c r="Z144" i="19"/>
  <c r="W144" i="19"/>
  <c r="T144" i="19"/>
  <c r="Q144" i="19"/>
  <c r="N144" i="19"/>
  <c r="K144" i="19"/>
  <c r="H144" i="19"/>
  <c r="E144" i="19"/>
  <c r="AO144" i="19" s="1"/>
  <c r="C144" i="19"/>
  <c r="AI143" i="19"/>
  <c r="AF143" i="19"/>
  <c r="AC143" i="19"/>
  <c r="Z143" i="19"/>
  <c r="W143" i="19"/>
  <c r="T143" i="19"/>
  <c r="Q143" i="19"/>
  <c r="N143" i="19"/>
  <c r="K143" i="19"/>
  <c r="H143" i="19"/>
  <c r="E143" i="19"/>
  <c r="C143" i="19"/>
  <c r="AL142" i="19"/>
  <c r="AI142" i="19"/>
  <c r="AF142" i="19"/>
  <c r="AC142" i="19"/>
  <c r="Z142" i="19"/>
  <c r="W142" i="19"/>
  <c r="T142" i="19"/>
  <c r="Q142" i="19"/>
  <c r="N142" i="19"/>
  <c r="K142" i="19"/>
  <c r="H142" i="19"/>
  <c r="E142" i="19"/>
  <c r="C142" i="19"/>
  <c r="AL141" i="19"/>
  <c r="AI141" i="19"/>
  <c r="AF141" i="19"/>
  <c r="AC141" i="19"/>
  <c r="Z141" i="19"/>
  <c r="W141" i="19"/>
  <c r="T141" i="19"/>
  <c r="Q141" i="19"/>
  <c r="N141" i="19"/>
  <c r="K141" i="19"/>
  <c r="H141" i="19"/>
  <c r="E141" i="19"/>
  <c r="C141" i="19"/>
  <c r="AL140" i="19"/>
  <c r="AI140" i="19"/>
  <c r="AF140" i="19"/>
  <c r="AC140" i="19"/>
  <c r="Z140" i="19"/>
  <c r="W140" i="19"/>
  <c r="T140" i="19"/>
  <c r="Q140" i="19"/>
  <c r="N140" i="19"/>
  <c r="K140" i="19"/>
  <c r="H140" i="19"/>
  <c r="E140" i="19"/>
  <c r="AO140" i="19" s="1"/>
  <c r="C140" i="19"/>
  <c r="AL139" i="19"/>
  <c r="AI139" i="19"/>
  <c r="AF139" i="19"/>
  <c r="AC139" i="19"/>
  <c r="Z139" i="19"/>
  <c r="W139" i="19"/>
  <c r="T139" i="19"/>
  <c r="Q139" i="19"/>
  <c r="N139" i="19"/>
  <c r="K139" i="19"/>
  <c r="H139" i="19"/>
  <c r="E139" i="19"/>
  <c r="AO139" i="19" s="1"/>
  <c r="C139" i="19"/>
  <c r="AL138" i="19"/>
  <c r="AI138" i="19"/>
  <c r="AF138" i="19"/>
  <c r="AC138" i="19"/>
  <c r="Z138" i="19"/>
  <c r="W138" i="19"/>
  <c r="T138" i="19"/>
  <c r="Q138" i="19"/>
  <c r="N138" i="19"/>
  <c r="K138" i="19"/>
  <c r="H138" i="19"/>
  <c r="E138" i="19"/>
  <c r="AO138" i="19" s="1"/>
  <c r="C138" i="19"/>
  <c r="AL137" i="19"/>
  <c r="AI137" i="19"/>
  <c r="AF137" i="19"/>
  <c r="AC137" i="19"/>
  <c r="Z137" i="19"/>
  <c r="W137" i="19"/>
  <c r="T137" i="19"/>
  <c r="Q137" i="19"/>
  <c r="N137" i="19"/>
  <c r="K137" i="19"/>
  <c r="H137" i="19"/>
  <c r="E137" i="19"/>
  <c r="AO137" i="19" s="1"/>
  <c r="C137" i="19"/>
  <c r="AL136" i="19"/>
  <c r="AI136" i="19"/>
  <c r="AF136" i="19"/>
  <c r="AC136" i="19"/>
  <c r="Z136" i="19"/>
  <c r="W136" i="19"/>
  <c r="T136" i="19"/>
  <c r="Q136" i="19"/>
  <c r="N136" i="19"/>
  <c r="K136" i="19"/>
  <c r="H136" i="19"/>
  <c r="E136" i="19"/>
  <c r="AO136" i="19" s="1"/>
  <c r="C136" i="19"/>
  <c r="AL135" i="19"/>
  <c r="AI135" i="19"/>
  <c r="AF135" i="19"/>
  <c r="AC135" i="19"/>
  <c r="Z135" i="19"/>
  <c r="W135" i="19"/>
  <c r="T135" i="19"/>
  <c r="Q135" i="19"/>
  <c r="N135" i="19"/>
  <c r="K135" i="19"/>
  <c r="H135" i="19"/>
  <c r="E135" i="19"/>
  <c r="C135" i="19"/>
  <c r="AL134" i="19"/>
  <c r="AI134" i="19"/>
  <c r="AF134" i="19"/>
  <c r="AC134" i="19"/>
  <c r="Z134" i="19"/>
  <c r="W134" i="19"/>
  <c r="T134" i="19"/>
  <c r="Q134" i="19"/>
  <c r="N134" i="19"/>
  <c r="K134" i="19"/>
  <c r="H134" i="19"/>
  <c r="E134" i="19"/>
  <c r="AO134" i="19" s="1"/>
  <c r="C134" i="19"/>
  <c r="AL133" i="19"/>
  <c r="AI133" i="19"/>
  <c r="AF133" i="19"/>
  <c r="AC133" i="19"/>
  <c r="Z133" i="19"/>
  <c r="W133" i="19"/>
  <c r="T133" i="19"/>
  <c r="Q133" i="19"/>
  <c r="N133" i="19"/>
  <c r="K133" i="19"/>
  <c r="H133" i="19"/>
  <c r="E133" i="19"/>
  <c r="C133" i="19"/>
  <c r="AL132" i="19"/>
  <c r="AI132" i="19"/>
  <c r="AF132" i="19"/>
  <c r="AC132" i="19"/>
  <c r="Z132" i="19"/>
  <c r="W132" i="19"/>
  <c r="T132" i="19"/>
  <c r="Q132" i="19"/>
  <c r="N132" i="19"/>
  <c r="K132" i="19"/>
  <c r="H132" i="19"/>
  <c r="E132" i="19"/>
  <c r="AO132" i="19" s="1"/>
  <c r="C132" i="19"/>
  <c r="AL131" i="19"/>
  <c r="AI131" i="19"/>
  <c r="AF131" i="19"/>
  <c r="AC131" i="19"/>
  <c r="Z131" i="19"/>
  <c r="W131" i="19"/>
  <c r="T131" i="19"/>
  <c r="Q131" i="19"/>
  <c r="N131" i="19"/>
  <c r="K131" i="19"/>
  <c r="H131" i="19"/>
  <c r="E131" i="19"/>
  <c r="AO131" i="19" s="1"/>
  <c r="C131" i="19"/>
  <c r="AL130" i="19"/>
  <c r="AI130" i="19"/>
  <c r="AF130" i="19"/>
  <c r="AC130" i="19"/>
  <c r="Z130" i="19"/>
  <c r="W130" i="19"/>
  <c r="T130" i="19"/>
  <c r="Q130" i="19"/>
  <c r="N130" i="19"/>
  <c r="K130" i="19"/>
  <c r="H130" i="19"/>
  <c r="E130" i="19"/>
  <c r="AO130" i="19" s="1"/>
  <c r="C130" i="19"/>
  <c r="AL129" i="19"/>
  <c r="AI129" i="19"/>
  <c r="AF129" i="19"/>
  <c r="AC129" i="19"/>
  <c r="Z129" i="19"/>
  <c r="W129" i="19"/>
  <c r="T129" i="19"/>
  <c r="Q129" i="19"/>
  <c r="N129" i="19"/>
  <c r="K129" i="19"/>
  <c r="H129" i="19"/>
  <c r="E129" i="19"/>
  <c r="AO129" i="19" s="1"/>
  <c r="C129" i="19"/>
  <c r="AL128" i="19"/>
  <c r="AI128" i="19"/>
  <c r="AF128" i="19"/>
  <c r="AC128" i="19"/>
  <c r="Z128" i="19"/>
  <c r="W128" i="19"/>
  <c r="T128" i="19"/>
  <c r="Q128" i="19"/>
  <c r="N128" i="19"/>
  <c r="K128" i="19"/>
  <c r="H128" i="19"/>
  <c r="E128" i="19"/>
  <c r="AO128" i="19" s="1"/>
  <c r="C128" i="19"/>
  <c r="AL127" i="19"/>
  <c r="AI127" i="19"/>
  <c r="AF127" i="19"/>
  <c r="AC127" i="19"/>
  <c r="Z127" i="19"/>
  <c r="W127" i="19"/>
  <c r="T127" i="19"/>
  <c r="Q127" i="19"/>
  <c r="N127" i="19"/>
  <c r="K127" i="19"/>
  <c r="H127" i="19"/>
  <c r="E127" i="19"/>
  <c r="AO127" i="19" s="1"/>
  <c r="C127" i="19"/>
  <c r="AL126" i="19"/>
  <c r="AI126" i="19"/>
  <c r="AF126" i="19"/>
  <c r="AC126" i="19"/>
  <c r="Z126" i="19"/>
  <c r="W126" i="19"/>
  <c r="T126" i="19"/>
  <c r="Q126" i="19"/>
  <c r="N126" i="19"/>
  <c r="K126" i="19"/>
  <c r="H126" i="19"/>
  <c r="E126" i="19"/>
  <c r="AO126" i="19" s="1"/>
  <c r="C126" i="19"/>
  <c r="AL125" i="19"/>
  <c r="AI125" i="19"/>
  <c r="AF125" i="19"/>
  <c r="AC125" i="19"/>
  <c r="Z125" i="19"/>
  <c r="W125" i="19"/>
  <c r="T125" i="19"/>
  <c r="Q125" i="19"/>
  <c r="N125" i="19"/>
  <c r="K125" i="19"/>
  <c r="H125" i="19"/>
  <c r="E125" i="19"/>
  <c r="C125" i="19"/>
  <c r="AL124" i="19"/>
  <c r="AI124" i="19"/>
  <c r="AF124" i="19"/>
  <c r="AC124" i="19"/>
  <c r="Z124" i="19"/>
  <c r="W124" i="19"/>
  <c r="T124" i="19"/>
  <c r="Q124" i="19"/>
  <c r="N124" i="19"/>
  <c r="K124" i="19"/>
  <c r="H124" i="19"/>
  <c r="E124" i="19"/>
  <c r="C124" i="19"/>
  <c r="AL123" i="19"/>
  <c r="AI123" i="19"/>
  <c r="AF123" i="19"/>
  <c r="AC123" i="19"/>
  <c r="Z123" i="19"/>
  <c r="W123" i="19"/>
  <c r="T123" i="19"/>
  <c r="Q123" i="19"/>
  <c r="N123" i="19"/>
  <c r="K123" i="19"/>
  <c r="H123" i="19"/>
  <c r="E123" i="19"/>
  <c r="C123" i="19"/>
  <c r="AL122" i="19"/>
  <c r="AI122" i="19"/>
  <c r="AF122" i="19"/>
  <c r="AC122" i="19"/>
  <c r="Z122" i="19"/>
  <c r="W122" i="19"/>
  <c r="T122" i="19"/>
  <c r="Q122" i="19"/>
  <c r="N122" i="19"/>
  <c r="K122" i="19"/>
  <c r="H122" i="19"/>
  <c r="E122" i="19"/>
  <c r="C122" i="19"/>
  <c r="AL121" i="19"/>
  <c r="AI121" i="19"/>
  <c r="AF121" i="19"/>
  <c r="AC121" i="19"/>
  <c r="Z121" i="19"/>
  <c r="W121" i="19"/>
  <c r="T121" i="19"/>
  <c r="Q121" i="19"/>
  <c r="N121" i="19"/>
  <c r="K121" i="19"/>
  <c r="H121" i="19"/>
  <c r="E121" i="19"/>
  <c r="C121" i="19"/>
  <c r="AL120" i="19"/>
  <c r="AI120" i="19"/>
  <c r="AF120" i="19"/>
  <c r="AC120" i="19"/>
  <c r="Z120" i="19"/>
  <c r="W120" i="19"/>
  <c r="T120" i="19"/>
  <c r="Q120" i="19"/>
  <c r="N120" i="19"/>
  <c r="K120" i="19"/>
  <c r="H120" i="19"/>
  <c r="E120" i="19"/>
  <c r="C120" i="19"/>
  <c r="AL116" i="19"/>
  <c r="AL178" i="19" s="1"/>
  <c r="Z116" i="19"/>
  <c r="N116" i="19"/>
  <c r="AL115" i="19"/>
  <c r="AI115" i="19"/>
  <c r="AF115" i="19"/>
  <c r="AC115" i="19"/>
  <c r="Z115" i="19"/>
  <c r="W115" i="19"/>
  <c r="T115" i="19"/>
  <c r="Q115" i="19"/>
  <c r="N115" i="19"/>
  <c r="K115" i="19"/>
  <c r="H115" i="19"/>
  <c r="E115" i="19"/>
  <c r="AO115" i="19" s="1"/>
  <c r="C115" i="19"/>
  <c r="AL114" i="19"/>
  <c r="AI114" i="19"/>
  <c r="AF114" i="19"/>
  <c r="AC114" i="19"/>
  <c r="AC116" i="19" s="1"/>
  <c r="Z114" i="19"/>
  <c r="W114" i="19"/>
  <c r="T114" i="19"/>
  <c r="Q114" i="19"/>
  <c r="N114" i="19"/>
  <c r="K114" i="19"/>
  <c r="H114" i="19"/>
  <c r="E114" i="19"/>
  <c r="C114" i="19"/>
  <c r="AL113" i="19"/>
  <c r="AI113" i="19"/>
  <c r="AI116" i="19" s="1"/>
  <c r="AF113" i="19"/>
  <c r="AF116" i="19" s="1"/>
  <c r="AC113" i="19"/>
  <c r="Z113" i="19"/>
  <c r="W113" i="19"/>
  <c r="W116" i="19" s="1"/>
  <c r="T113" i="19"/>
  <c r="T116" i="19" s="1"/>
  <c r="Q113" i="19"/>
  <c r="Q116" i="19" s="1"/>
  <c r="N113" i="19"/>
  <c r="K113" i="19"/>
  <c r="K116" i="19" s="1"/>
  <c r="H113" i="19"/>
  <c r="H116" i="19" s="1"/>
  <c r="E113" i="19"/>
  <c r="AO113" i="19" s="1"/>
  <c r="C113" i="19"/>
  <c r="AI111" i="19"/>
  <c r="Z111" i="19"/>
  <c r="Z177" i="19" s="1"/>
  <c r="N111" i="19"/>
  <c r="N177" i="19" s="1"/>
  <c r="E111" i="19"/>
  <c r="AL110" i="19"/>
  <c r="AI110" i="19"/>
  <c r="AF110" i="19"/>
  <c r="AC110" i="19"/>
  <c r="Z110" i="19"/>
  <c r="W110" i="19"/>
  <c r="T110" i="19"/>
  <c r="Q110" i="19"/>
  <c r="N110" i="19"/>
  <c r="K110" i="19"/>
  <c r="H110" i="19"/>
  <c r="E110" i="19"/>
  <c r="C110" i="19"/>
  <c r="AL109" i="19"/>
  <c r="AI109" i="19"/>
  <c r="AF109" i="19"/>
  <c r="AC109" i="19"/>
  <c r="Z109" i="19"/>
  <c r="W109" i="19"/>
  <c r="T109" i="19"/>
  <c r="Q109" i="19"/>
  <c r="N109" i="19"/>
  <c r="K109" i="19"/>
  <c r="H109" i="19"/>
  <c r="E109" i="19"/>
  <c r="AO109" i="19" s="1"/>
  <c r="C109" i="19"/>
  <c r="AL108" i="19"/>
  <c r="AI108" i="19"/>
  <c r="AF108" i="19"/>
  <c r="AC108" i="19"/>
  <c r="Z108" i="19"/>
  <c r="W108" i="19"/>
  <c r="T108" i="19"/>
  <c r="Q108" i="19"/>
  <c r="N108" i="19"/>
  <c r="K108" i="19"/>
  <c r="H108" i="19"/>
  <c r="E108" i="19"/>
  <c r="C108" i="19"/>
  <c r="AL107" i="19"/>
  <c r="AL111" i="19" s="1"/>
  <c r="AI107" i="19"/>
  <c r="AF107" i="19"/>
  <c r="AC107" i="19"/>
  <c r="Z107" i="19"/>
  <c r="W107" i="19"/>
  <c r="W111" i="19" s="1"/>
  <c r="T107" i="19"/>
  <c r="Q107" i="19"/>
  <c r="Q111" i="19" s="1"/>
  <c r="N107" i="19"/>
  <c r="K107" i="19"/>
  <c r="K111" i="19" s="1"/>
  <c r="H107" i="19"/>
  <c r="E107" i="19"/>
  <c r="C107" i="19"/>
  <c r="AL105" i="19"/>
  <c r="AL176" i="19" s="1"/>
  <c r="Z105" i="19"/>
  <c r="Z176" i="19" s="1"/>
  <c r="N105" i="19"/>
  <c r="N176" i="19" s="1"/>
  <c r="AL104" i="19"/>
  <c r="AI104" i="19"/>
  <c r="AF104" i="19"/>
  <c r="AC104" i="19"/>
  <c r="Z104" i="19"/>
  <c r="W104" i="19"/>
  <c r="T104" i="19"/>
  <c r="Q104" i="19"/>
  <c r="AO104" i="19" s="1"/>
  <c r="N104" i="19"/>
  <c r="K104" i="19"/>
  <c r="H104" i="19"/>
  <c r="E104" i="19"/>
  <c r="C104" i="19"/>
  <c r="AO103" i="19"/>
  <c r="AL103" i="19"/>
  <c r="AI103" i="19"/>
  <c r="AF103" i="19"/>
  <c r="AC103" i="19"/>
  <c r="Z103" i="19"/>
  <c r="W103" i="19"/>
  <c r="T103" i="19"/>
  <c r="Q103" i="19"/>
  <c r="N103" i="19"/>
  <c r="K103" i="19"/>
  <c r="H103" i="19"/>
  <c r="E103" i="19"/>
  <c r="C103" i="19"/>
  <c r="AO102" i="19"/>
  <c r="AL102" i="19"/>
  <c r="AI102" i="19"/>
  <c r="AF102" i="19"/>
  <c r="AC102" i="19"/>
  <c r="Z102" i="19"/>
  <c r="W102" i="19"/>
  <c r="T102" i="19"/>
  <c r="Q102" i="19"/>
  <c r="N102" i="19"/>
  <c r="K102" i="19"/>
  <c r="H102" i="19"/>
  <c r="E102" i="19"/>
  <c r="C102" i="19"/>
  <c r="AL101" i="19"/>
  <c r="AI101" i="19"/>
  <c r="AI105" i="19" s="1"/>
  <c r="AF101" i="19"/>
  <c r="AF105" i="19" s="1"/>
  <c r="AF176" i="19" s="1"/>
  <c r="AC101" i="19"/>
  <c r="AC105" i="19" s="1"/>
  <c r="Z101" i="19"/>
  <c r="W101" i="19"/>
  <c r="W105" i="19" s="1"/>
  <c r="T101" i="19"/>
  <c r="T105" i="19" s="1"/>
  <c r="T176" i="19" s="1"/>
  <c r="Q101" i="19"/>
  <c r="Q105" i="19" s="1"/>
  <c r="N101" i="19"/>
  <c r="K101" i="19"/>
  <c r="K105" i="19" s="1"/>
  <c r="H101" i="19"/>
  <c r="H105" i="19" s="1"/>
  <c r="H176" i="19" s="1"/>
  <c r="E101" i="19"/>
  <c r="E105" i="19" s="1"/>
  <c r="C101" i="19"/>
  <c r="AL98" i="19"/>
  <c r="AI98" i="19"/>
  <c r="AF98" i="19"/>
  <c r="AC98" i="19"/>
  <c r="Z98" i="19"/>
  <c r="W98" i="19"/>
  <c r="T98" i="19"/>
  <c r="Q98" i="19"/>
  <c r="N98" i="19"/>
  <c r="K98" i="19"/>
  <c r="H98" i="19"/>
  <c r="E98" i="19"/>
  <c r="C98" i="19"/>
  <c r="AL97" i="19"/>
  <c r="AI97" i="19"/>
  <c r="AF97" i="19"/>
  <c r="AC97" i="19"/>
  <c r="Z97" i="19"/>
  <c r="W97" i="19"/>
  <c r="T97" i="19"/>
  <c r="Q97" i="19"/>
  <c r="N97" i="19"/>
  <c r="K97" i="19"/>
  <c r="H97" i="19"/>
  <c r="E97" i="19"/>
  <c r="C97" i="19"/>
  <c r="AL96" i="19"/>
  <c r="AI96" i="19"/>
  <c r="AF96" i="19"/>
  <c r="AC96" i="19"/>
  <c r="Z96" i="19"/>
  <c r="W96" i="19"/>
  <c r="T96" i="19"/>
  <c r="Q96" i="19"/>
  <c r="N96" i="19"/>
  <c r="K96" i="19"/>
  <c r="H96" i="19"/>
  <c r="E96" i="19"/>
  <c r="C96" i="19"/>
  <c r="AL95" i="19"/>
  <c r="AI95" i="19"/>
  <c r="AF95" i="19"/>
  <c r="AC95" i="19"/>
  <c r="Z95" i="19"/>
  <c r="W95" i="19"/>
  <c r="T95" i="19"/>
  <c r="Q95" i="19"/>
  <c r="N95" i="19"/>
  <c r="K95" i="19"/>
  <c r="H95" i="19"/>
  <c r="E95" i="19"/>
  <c r="C95" i="19"/>
  <c r="AL94" i="19"/>
  <c r="AI94" i="19"/>
  <c r="AF94" i="19"/>
  <c r="AC94" i="19"/>
  <c r="Z94" i="19"/>
  <c r="W94" i="19"/>
  <c r="T94" i="19"/>
  <c r="Q94" i="19"/>
  <c r="N94" i="19"/>
  <c r="K94" i="19"/>
  <c r="H94" i="19"/>
  <c r="E94" i="19"/>
  <c r="C94" i="19"/>
  <c r="AL93" i="19"/>
  <c r="AI93" i="19"/>
  <c r="AF93" i="19"/>
  <c r="AC93" i="19"/>
  <c r="Z93" i="19"/>
  <c r="W93" i="19"/>
  <c r="T93" i="19"/>
  <c r="Q93" i="19"/>
  <c r="N93" i="19"/>
  <c r="K93" i="19"/>
  <c r="H93" i="19"/>
  <c r="E93" i="19"/>
  <c r="C93" i="19"/>
  <c r="AL92" i="19"/>
  <c r="AI92" i="19"/>
  <c r="AF92" i="19"/>
  <c r="AC92" i="19"/>
  <c r="Z92" i="19"/>
  <c r="W92" i="19"/>
  <c r="T92" i="19"/>
  <c r="Q92" i="19"/>
  <c r="N92" i="19"/>
  <c r="K92" i="19"/>
  <c r="H92" i="19"/>
  <c r="E92" i="19"/>
  <c r="C92" i="19"/>
  <c r="AL91" i="19"/>
  <c r="AI91" i="19"/>
  <c r="AF91" i="19"/>
  <c r="AC91" i="19"/>
  <c r="Z91" i="19"/>
  <c r="W91" i="19"/>
  <c r="T91" i="19"/>
  <c r="Q91" i="19"/>
  <c r="N91" i="19"/>
  <c r="K91" i="19"/>
  <c r="H91" i="19"/>
  <c r="E91" i="19"/>
  <c r="C91" i="19"/>
  <c r="AL90" i="19"/>
  <c r="AI90" i="19"/>
  <c r="AF90" i="19"/>
  <c r="AC90" i="19"/>
  <c r="Z90" i="19"/>
  <c r="W90" i="19"/>
  <c r="T90" i="19"/>
  <c r="Q90" i="19"/>
  <c r="N90" i="19"/>
  <c r="K90" i="19"/>
  <c r="H90" i="19"/>
  <c r="E90" i="19"/>
  <c r="C90" i="19"/>
  <c r="AL89" i="19"/>
  <c r="AI89" i="19"/>
  <c r="AF89" i="19"/>
  <c r="AC89" i="19"/>
  <c r="Z89" i="19"/>
  <c r="W89" i="19"/>
  <c r="T89" i="19"/>
  <c r="Q89" i="19"/>
  <c r="N89" i="19"/>
  <c r="K89" i="19"/>
  <c r="H89" i="19"/>
  <c r="E89" i="19"/>
  <c r="C89" i="19"/>
  <c r="AL88" i="19"/>
  <c r="AI88" i="19"/>
  <c r="AF88" i="19"/>
  <c r="AC88" i="19"/>
  <c r="Z88" i="19"/>
  <c r="W88" i="19"/>
  <c r="T88" i="19"/>
  <c r="Q88" i="19"/>
  <c r="N88" i="19"/>
  <c r="K88" i="19"/>
  <c r="H88" i="19"/>
  <c r="E88" i="19"/>
  <c r="C88" i="19"/>
  <c r="AL87" i="19"/>
  <c r="AI87" i="19"/>
  <c r="AF87" i="19"/>
  <c r="AC87" i="19"/>
  <c r="Z87" i="19"/>
  <c r="W87" i="19"/>
  <c r="T87" i="19"/>
  <c r="Q87" i="19"/>
  <c r="N87" i="19"/>
  <c r="K87" i="19"/>
  <c r="H87" i="19"/>
  <c r="H99" i="19" s="1"/>
  <c r="E87" i="19"/>
  <c r="C87" i="19"/>
  <c r="AL84" i="19"/>
  <c r="AI84" i="19"/>
  <c r="AF84" i="19"/>
  <c r="AC84" i="19"/>
  <c r="Z84" i="19"/>
  <c r="W84" i="19"/>
  <c r="T84" i="19"/>
  <c r="Q84" i="19"/>
  <c r="N84" i="19"/>
  <c r="K84" i="19"/>
  <c r="H84" i="19"/>
  <c r="E84" i="19"/>
  <c r="C84" i="19"/>
  <c r="AL83" i="19"/>
  <c r="AI83" i="19"/>
  <c r="AF83" i="19"/>
  <c r="AC83" i="19"/>
  <c r="Z83" i="19"/>
  <c r="W83" i="19"/>
  <c r="T83" i="19"/>
  <c r="Q83" i="19"/>
  <c r="N83" i="19"/>
  <c r="K83" i="19"/>
  <c r="H83" i="19"/>
  <c r="E83" i="19"/>
  <c r="C83" i="19"/>
  <c r="AL82" i="19"/>
  <c r="AI82" i="19"/>
  <c r="AF82" i="19"/>
  <c r="AC82" i="19"/>
  <c r="Z82" i="19"/>
  <c r="W82" i="19"/>
  <c r="T82" i="19"/>
  <c r="Q82" i="19"/>
  <c r="N82" i="19"/>
  <c r="K82" i="19"/>
  <c r="H82" i="19"/>
  <c r="E82" i="19"/>
  <c r="C82" i="19"/>
  <c r="AL81" i="19"/>
  <c r="AI81" i="19"/>
  <c r="AF81" i="19"/>
  <c r="AC81" i="19"/>
  <c r="Z81" i="19"/>
  <c r="W81" i="19"/>
  <c r="T81" i="19"/>
  <c r="Q81" i="19"/>
  <c r="N81" i="19"/>
  <c r="K81" i="19"/>
  <c r="H81" i="19"/>
  <c r="E81" i="19"/>
  <c r="C81" i="19"/>
  <c r="AL80" i="19"/>
  <c r="AI80" i="19"/>
  <c r="AF80" i="19"/>
  <c r="AC80" i="19"/>
  <c r="Z80" i="19"/>
  <c r="W80" i="19"/>
  <c r="T80" i="19"/>
  <c r="Q80" i="19"/>
  <c r="N80" i="19"/>
  <c r="K80" i="19"/>
  <c r="H80" i="19"/>
  <c r="E80" i="19"/>
  <c r="C80" i="19"/>
  <c r="AL79" i="19"/>
  <c r="AI79" i="19"/>
  <c r="AF79" i="19"/>
  <c r="AC79" i="19"/>
  <c r="Z79" i="19"/>
  <c r="W79" i="19"/>
  <c r="T79" i="19"/>
  <c r="Q79" i="19"/>
  <c r="N79" i="19"/>
  <c r="K79" i="19"/>
  <c r="H79" i="19"/>
  <c r="E79" i="19"/>
  <c r="C79" i="19"/>
  <c r="AL78" i="19"/>
  <c r="AI78" i="19"/>
  <c r="AF78" i="19"/>
  <c r="AC78" i="19"/>
  <c r="Z78" i="19"/>
  <c r="W78" i="19"/>
  <c r="T78" i="19"/>
  <c r="Q78" i="19"/>
  <c r="N78" i="19"/>
  <c r="K78" i="19"/>
  <c r="H78" i="19"/>
  <c r="E78" i="19"/>
  <c r="C78" i="19"/>
  <c r="AL77" i="19"/>
  <c r="AI77" i="19"/>
  <c r="AF77" i="19"/>
  <c r="AC77" i="19"/>
  <c r="Z77" i="19"/>
  <c r="W77" i="19"/>
  <c r="T77" i="19"/>
  <c r="Q77" i="19"/>
  <c r="N77" i="19"/>
  <c r="K77" i="19"/>
  <c r="H77" i="19"/>
  <c r="E77" i="19"/>
  <c r="C77" i="19"/>
  <c r="AL76" i="19"/>
  <c r="AI76" i="19"/>
  <c r="AF76" i="19"/>
  <c r="AC76" i="19"/>
  <c r="Z76" i="19"/>
  <c r="W76" i="19"/>
  <c r="T76" i="19"/>
  <c r="Q76" i="19"/>
  <c r="N76" i="19"/>
  <c r="K76" i="19"/>
  <c r="H76" i="19"/>
  <c r="E76" i="19"/>
  <c r="C76" i="19"/>
  <c r="AL75" i="19"/>
  <c r="AI75" i="19"/>
  <c r="AF75" i="19"/>
  <c r="AC75" i="19"/>
  <c r="Z75" i="19"/>
  <c r="W75" i="19"/>
  <c r="T75" i="19"/>
  <c r="Q75" i="19"/>
  <c r="N75" i="19"/>
  <c r="K75" i="19"/>
  <c r="H75" i="19"/>
  <c r="E75" i="19"/>
  <c r="C75" i="19"/>
  <c r="AL74" i="19"/>
  <c r="AI74" i="19"/>
  <c r="AF74" i="19"/>
  <c r="AC74" i="19"/>
  <c r="Z74" i="19"/>
  <c r="W74" i="19"/>
  <c r="T74" i="19"/>
  <c r="Q74" i="19"/>
  <c r="N74" i="19"/>
  <c r="K74" i="19"/>
  <c r="H74" i="19"/>
  <c r="E74" i="19"/>
  <c r="C74" i="19"/>
  <c r="AL73" i="19"/>
  <c r="AI73" i="19"/>
  <c r="AF73" i="19"/>
  <c r="AC73" i="19"/>
  <c r="Z73" i="19"/>
  <c r="W73" i="19"/>
  <c r="T73" i="19"/>
  <c r="N73" i="19"/>
  <c r="K73" i="19"/>
  <c r="H73" i="19"/>
  <c r="E73" i="19"/>
  <c r="C73" i="19"/>
  <c r="AL72" i="19"/>
  <c r="AI72" i="19"/>
  <c r="AF72" i="19"/>
  <c r="AC72" i="19"/>
  <c r="Z72" i="19"/>
  <c r="W72" i="19"/>
  <c r="T72" i="19"/>
  <c r="Q72" i="19"/>
  <c r="N72" i="19"/>
  <c r="K72" i="19"/>
  <c r="H72" i="19"/>
  <c r="E72" i="19"/>
  <c r="AO72" i="19" s="1"/>
  <c r="C72" i="19"/>
  <c r="AL71" i="19"/>
  <c r="AI71" i="19"/>
  <c r="AF71" i="19"/>
  <c r="AC71" i="19"/>
  <c r="Z71" i="19"/>
  <c r="W71" i="19"/>
  <c r="T71" i="19"/>
  <c r="Q71" i="19"/>
  <c r="N71" i="19"/>
  <c r="K71" i="19"/>
  <c r="H71" i="19"/>
  <c r="E71" i="19"/>
  <c r="C71" i="19"/>
  <c r="AL70" i="19"/>
  <c r="AI70" i="19"/>
  <c r="AF70" i="19"/>
  <c r="AC70" i="19"/>
  <c r="Z70" i="19"/>
  <c r="W70" i="19"/>
  <c r="T70" i="19"/>
  <c r="Q70" i="19"/>
  <c r="N70" i="19"/>
  <c r="K70" i="19"/>
  <c r="H70" i="19"/>
  <c r="E70" i="19"/>
  <c r="C70" i="19"/>
  <c r="AL69" i="19"/>
  <c r="AI69" i="19"/>
  <c r="AF69" i="19"/>
  <c r="AC69" i="19"/>
  <c r="Z69" i="19"/>
  <c r="W69" i="19"/>
  <c r="T69" i="19"/>
  <c r="Q69" i="19"/>
  <c r="N69" i="19"/>
  <c r="K69" i="19"/>
  <c r="H69" i="19"/>
  <c r="E69" i="19"/>
  <c r="AO69" i="19" s="1"/>
  <c r="C69" i="19"/>
  <c r="AL68" i="19"/>
  <c r="AI68" i="19"/>
  <c r="AF68" i="19"/>
  <c r="AC68" i="19"/>
  <c r="Z68" i="19"/>
  <c r="W68" i="19"/>
  <c r="T68" i="19"/>
  <c r="Q68" i="19"/>
  <c r="N68" i="19"/>
  <c r="K68" i="19"/>
  <c r="H68" i="19"/>
  <c r="E68" i="19"/>
  <c r="C68" i="19"/>
  <c r="AL67" i="19"/>
  <c r="AI67" i="19"/>
  <c r="AF67" i="19"/>
  <c r="AC67" i="19"/>
  <c r="Z67" i="19"/>
  <c r="W67" i="19"/>
  <c r="T67" i="19"/>
  <c r="Q67" i="19"/>
  <c r="N67" i="19"/>
  <c r="K67" i="19"/>
  <c r="H67" i="19"/>
  <c r="E67" i="19"/>
  <c r="C67" i="19"/>
  <c r="AL66" i="19"/>
  <c r="AI66" i="19"/>
  <c r="AF66" i="19"/>
  <c r="AC66" i="19"/>
  <c r="Z66" i="19"/>
  <c r="W66" i="19"/>
  <c r="T66" i="19"/>
  <c r="Q66" i="19"/>
  <c r="N66" i="19"/>
  <c r="K66" i="19"/>
  <c r="H66" i="19"/>
  <c r="E66" i="19"/>
  <c r="AO66" i="19" s="1"/>
  <c r="C66" i="19"/>
  <c r="AL65" i="19"/>
  <c r="AI65" i="19"/>
  <c r="AF65" i="19"/>
  <c r="AC65" i="19"/>
  <c r="Z65" i="19"/>
  <c r="W65" i="19"/>
  <c r="T65" i="19"/>
  <c r="Q65" i="19"/>
  <c r="N65" i="19"/>
  <c r="K65" i="19"/>
  <c r="H65" i="19"/>
  <c r="E65" i="19"/>
  <c r="C65" i="19"/>
  <c r="AL64" i="19"/>
  <c r="AI64" i="19"/>
  <c r="AF64" i="19"/>
  <c r="AC64" i="19"/>
  <c r="Z64" i="19"/>
  <c r="W64" i="19"/>
  <c r="T64" i="19"/>
  <c r="Q64" i="19"/>
  <c r="N64" i="19"/>
  <c r="K64" i="19"/>
  <c r="H64" i="19"/>
  <c r="E64" i="19"/>
  <c r="C64" i="19"/>
  <c r="AL63" i="19"/>
  <c r="AI63" i="19"/>
  <c r="AF63" i="19"/>
  <c r="AC63" i="19"/>
  <c r="Z63" i="19"/>
  <c r="W63" i="19"/>
  <c r="T63" i="19"/>
  <c r="Q63" i="19"/>
  <c r="N63" i="19"/>
  <c r="K63" i="19"/>
  <c r="H63" i="19"/>
  <c r="E63" i="19"/>
  <c r="C63" i="19"/>
  <c r="AL62" i="19"/>
  <c r="AI62" i="19"/>
  <c r="AF62" i="19"/>
  <c r="AC62" i="19"/>
  <c r="Z62" i="19"/>
  <c r="W62" i="19"/>
  <c r="T62" i="19"/>
  <c r="Q62" i="19"/>
  <c r="N62" i="19"/>
  <c r="K62" i="19"/>
  <c r="H62" i="19"/>
  <c r="E62" i="19"/>
  <c r="AO62" i="19" s="1"/>
  <c r="C62" i="19"/>
  <c r="AL61" i="19"/>
  <c r="AI61" i="19"/>
  <c r="AF61" i="19"/>
  <c r="AC61" i="19"/>
  <c r="Z61" i="19"/>
  <c r="W61" i="19"/>
  <c r="T61" i="19"/>
  <c r="Q61" i="19"/>
  <c r="N61" i="19"/>
  <c r="K61" i="19"/>
  <c r="H61" i="19"/>
  <c r="E61" i="19"/>
  <c r="C61" i="19"/>
  <c r="AL60" i="19"/>
  <c r="AI60" i="19"/>
  <c r="AF60" i="19"/>
  <c r="AC60" i="19"/>
  <c r="Z60" i="19"/>
  <c r="W60" i="19"/>
  <c r="T60" i="19"/>
  <c r="Q60" i="19"/>
  <c r="N60" i="19"/>
  <c r="K60" i="19"/>
  <c r="H60" i="19"/>
  <c r="E60" i="19"/>
  <c r="C60" i="19"/>
  <c r="AL59" i="19"/>
  <c r="AI59" i="19"/>
  <c r="AF59" i="19"/>
  <c r="AC59" i="19"/>
  <c r="Z59" i="19"/>
  <c r="W59" i="19"/>
  <c r="T59" i="19"/>
  <c r="Q59" i="19"/>
  <c r="N59" i="19"/>
  <c r="K59" i="19"/>
  <c r="H59" i="19"/>
  <c r="E59" i="19"/>
  <c r="C59" i="19"/>
  <c r="AL58" i="19"/>
  <c r="AI58" i="19"/>
  <c r="AF58" i="19"/>
  <c r="AC58" i="19"/>
  <c r="Z58" i="19"/>
  <c r="W58" i="19"/>
  <c r="T58" i="19"/>
  <c r="Q58" i="19"/>
  <c r="N58" i="19"/>
  <c r="K58" i="19"/>
  <c r="H58" i="19"/>
  <c r="E58" i="19"/>
  <c r="AO58" i="19" s="1"/>
  <c r="C58" i="19"/>
  <c r="AL57" i="19"/>
  <c r="AI57" i="19"/>
  <c r="AF57" i="19"/>
  <c r="AC57" i="19"/>
  <c r="Z57" i="19"/>
  <c r="W57" i="19"/>
  <c r="T57" i="19"/>
  <c r="Q57" i="19"/>
  <c r="N57" i="19"/>
  <c r="K57" i="19"/>
  <c r="H57" i="19"/>
  <c r="E57" i="19"/>
  <c r="C57" i="19"/>
  <c r="AL56" i="19"/>
  <c r="AI56" i="19"/>
  <c r="AF56" i="19"/>
  <c r="AC56" i="19"/>
  <c r="Z56" i="19"/>
  <c r="W56" i="19"/>
  <c r="T56" i="19"/>
  <c r="Q56" i="19"/>
  <c r="N56" i="19"/>
  <c r="K56" i="19"/>
  <c r="H56" i="19"/>
  <c r="E56" i="19"/>
  <c r="C56" i="19"/>
  <c r="AL55" i="19"/>
  <c r="AN55" i="19" s="1"/>
  <c r="AI55" i="19"/>
  <c r="AF55" i="19"/>
  <c r="AC55" i="19"/>
  <c r="Z55" i="19"/>
  <c r="W55" i="19"/>
  <c r="T55" i="19"/>
  <c r="Q55" i="19"/>
  <c r="N55" i="19"/>
  <c r="K55" i="19"/>
  <c r="H55" i="19"/>
  <c r="E55" i="19"/>
  <c r="C55" i="19"/>
  <c r="AL54" i="19"/>
  <c r="AI54" i="19"/>
  <c r="AF54" i="19"/>
  <c r="AC54" i="19"/>
  <c r="Z54" i="19"/>
  <c r="W54" i="19"/>
  <c r="T54" i="19"/>
  <c r="Q54" i="19"/>
  <c r="N54" i="19"/>
  <c r="K54" i="19"/>
  <c r="H54" i="19"/>
  <c r="E54" i="19"/>
  <c r="AO54" i="19" s="1"/>
  <c r="C54" i="19"/>
  <c r="AL53" i="19"/>
  <c r="AI53" i="19"/>
  <c r="AF53" i="19"/>
  <c r="AC53" i="19"/>
  <c r="Z53" i="19"/>
  <c r="W53" i="19"/>
  <c r="T53" i="19"/>
  <c r="Q53" i="19"/>
  <c r="N53" i="19"/>
  <c r="K53" i="19"/>
  <c r="H53" i="19"/>
  <c r="E53" i="19"/>
  <c r="C53" i="19"/>
  <c r="AL52" i="19"/>
  <c r="AI52" i="19"/>
  <c r="AF52" i="19"/>
  <c r="AC52" i="19"/>
  <c r="Z52" i="19"/>
  <c r="W52" i="19"/>
  <c r="T52" i="19"/>
  <c r="Q52" i="19"/>
  <c r="N52" i="19"/>
  <c r="K52" i="19"/>
  <c r="H52" i="19"/>
  <c r="E52" i="19"/>
  <c r="C52" i="19"/>
  <c r="AL51" i="19"/>
  <c r="AI51" i="19"/>
  <c r="AF51" i="19"/>
  <c r="AC51" i="19"/>
  <c r="Z51" i="19"/>
  <c r="W51" i="19"/>
  <c r="T51" i="19"/>
  <c r="Q51" i="19"/>
  <c r="N51" i="19"/>
  <c r="K51" i="19"/>
  <c r="H51" i="19"/>
  <c r="E51" i="19"/>
  <c r="C51" i="19"/>
  <c r="AL50" i="19"/>
  <c r="AI50" i="19"/>
  <c r="AF50" i="19"/>
  <c r="AC50" i="19"/>
  <c r="Z50" i="19"/>
  <c r="W50" i="19"/>
  <c r="T50" i="19"/>
  <c r="Q50" i="19"/>
  <c r="N50" i="19"/>
  <c r="K50" i="19"/>
  <c r="H50" i="19"/>
  <c r="E50" i="19"/>
  <c r="AO50" i="19" s="1"/>
  <c r="C50" i="19"/>
  <c r="AL49" i="19"/>
  <c r="AI49" i="19"/>
  <c r="AF49" i="19"/>
  <c r="AC49" i="19"/>
  <c r="Z49" i="19"/>
  <c r="W49" i="19"/>
  <c r="T49" i="19"/>
  <c r="Q49" i="19"/>
  <c r="N49" i="19"/>
  <c r="K49" i="19"/>
  <c r="H49" i="19"/>
  <c r="E49" i="19"/>
  <c r="C49" i="19"/>
  <c r="AL48" i="19"/>
  <c r="AI48" i="19"/>
  <c r="AF48" i="19"/>
  <c r="AC48" i="19"/>
  <c r="Z48" i="19"/>
  <c r="W48" i="19"/>
  <c r="T48" i="19"/>
  <c r="Q48" i="19"/>
  <c r="N48" i="19"/>
  <c r="K48" i="19"/>
  <c r="H48" i="19"/>
  <c r="E48" i="19"/>
  <c r="AO48" i="19" s="1"/>
  <c r="C48" i="19"/>
  <c r="AL47" i="19"/>
  <c r="AI47" i="19"/>
  <c r="AF47" i="19"/>
  <c r="AC47" i="19"/>
  <c r="Z47" i="19"/>
  <c r="W47" i="19"/>
  <c r="T47" i="19"/>
  <c r="Q47" i="19"/>
  <c r="N47" i="19"/>
  <c r="K47" i="19"/>
  <c r="H47" i="19"/>
  <c r="E47" i="19"/>
  <c r="C47" i="19"/>
  <c r="AL46" i="19"/>
  <c r="AI46" i="19"/>
  <c r="AF46" i="19"/>
  <c r="AC46" i="19"/>
  <c r="Z46" i="19"/>
  <c r="W46" i="19"/>
  <c r="T46" i="19"/>
  <c r="Q46" i="19"/>
  <c r="N46" i="19"/>
  <c r="K46" i="19"/>
  <c r="H46" i="19"/>
  <c r="E46" i="19"/>
  <c r="AO46" i="19" s="1"/>
  <c r="C46" i="19"/>
  <c r="AL45" i="19"/>
  <c r="AI45" i="19"/>
  <c r="AF45" i="19"/>
  <c r="AC45" i="19"/>
  <c r="Z45" i="19"/>
  <c r="W45" i="19"/>
  <c r="T45" i="19"/>
  <c r="Q45" i="19"/>
  <c r="N45" i="19"/>
  <c r="K45" i="19"/>
  <c r="H45" i="19"/>
  <c r="E45" i="19"/>
  <c r="AO45" i="19" s="1"/>
  <c r="C45" i="19"/>
  <c r="AL44" i="19"/>
  <c r="AI44" i="19"/>
  <c r="AF44" i="19"/>
  <c r="AC44" i="19"/>
  <c r="Z44" i="19"/>
  <c r="W44" i="19"/>
  <c r="T44" i="19"/>
  <c r="Q44" i="19"/>
  <c r="N44" i="19"/>
  <c r="K44" i="19"/>
  <c r="H44" i="19"/>
  <c r="E44" i="19"/>
  <c r="AO44" i="19" s="1"/>
  <c r="C44" i="19"/>
  <c r="AL43" i="19"/>
  <c r="AI43" i="19"/>
  <c r="AF43" i="19"/>
  <c r="AC43" i="19"/>
  <c r="Z43" i="19"/>
  <c r="W43" i="19"/>
  <c r="T43" i="19"/>
  <c r="Q43" i="19"/>
  <c r="N43" i="19"/>
  <c r="K43" i="19"/>
  <c r="H43" i="19"/>
  <c r="E43" i="19"/>
  <c r="C43" i="19"/>
  <c r="AL42" i="19"/>
  <c r="AI42" i="19"/>
  <c r="AF42" i="19"/>
  <c r="AC42" i="19"/>
  <c r="Z42" i="19"/>
  <c r="W42" i="19"/>
  <c r="T42" i="19"/>
  <c r="Q42" i="19"/>
  <c r="N42" i="19"/>
  <c r="K42" i="19"/>
  <c r="H42" i="19"/>
  <c r="E42" i="19"/>
  <c r="C42" i="19"/>
  <c r="AL41" i="19"/>
  <c r="AI41" i="19"/>
  <c r="AF41" i="19"/>
  <c r="AC41" i="19"/>
  <c r="Z41" i="19"/>
  <c r="W41" i="19"/>
  <c r="T41" i="19"/>
  <c r="Q41" i="19"/>
  <c r="N41" i="19"/>
  <c r="K41" i="19"/>
  <c r="H41" i="19"/>
  <c r="E41" i="19"/>
  <c r="AO41" i="19" s="1"/>
  <c r="C41" i="19"/>
  <c r="AL40" i="19"/>
  <c r="AI40" i="19"/>
  <c r="AF40" i="19"/>
  <c r="AC40" i="19"/>
  <c r="Z40" i="19"/>
  <c r="W40" i="19"/>
  <c r="T40" i="19"/>
  <c r="Q40" i="19"/>
  <c r="N40" i="19"/>
  <c r="K40" i="19"/>
  <c r="H40" i="19"/>
  <c r="E40" i="19"/>
  <c r="C40" i="19"/>
  <c r="AL39" i="19"/>
  <c r="AI39" i="19"/>
  <c r="AF39" i="19"/>
  <c r="AC39" i="19"/>
  <c r="Z39" i="19"/>
  <c r="W39" i="19"/>
  <c r="T39" i="19"/>
  <c r="Q39" i="19"/>
  <c r="N39" i="19"/>
  <c r="K39" i="19"/>
  <c r="H39" i="19"/>
  <c r="E39" i="19"/>
  <c r="AO39" i="19" s="1"/>
  <c r="C39" i="19"/>
  <c r="AL38" i="19"/>
  <c r="AI38" i="19"/>
  <c r="AF38" i="19"/>
  <c r="AC38" i="19"/>
  <c r="Z38" i="19"/>
  <c r="W38" i="19"/>
  <c r="T38" i="19"/>
  <c r="Q38" i="19"/>
  <c r="N38" i="19"/>
  <c r="K38" i="19"/>
  <c r="H38" i="19"/>
  <c r="E38" i="19"/>
  <c r="AO38" i="19" s="1"/>
  <c r="C38" i="19"/>
  <c r="AL37" i="19"/>
  <c r="AI37" i="19"/>
  <c r="AF37" i="19"/>
  <c r="AC37" i="19"/>
  <c r="Z37" i="19"/>
  <c r="W37" i="19"/>
  <c r="T37" i="19"/>
  <c r="Q37" i="19"/>
  <c r="N37" i="19"/>
  <c r="K37" i="19"/>
  <c r="H37" i="19"/>
  <c r="E37" i="19"/>
  <c r="C37" i="19"/>
  <c r="C36" i="19"/>
  <c r="AL35" i="19"/>
  <c r="AI35" i="19"/>
  <c r="AF35" i="19"/>
  <c r="AC35" i="19"/>
  <c r="Z35" i="19"/>
  <c r="W35" i="19"/>
  <c r="T35" i="19"/>
  <c r="Q35" i="19"/>
  <c r="N35" i="19"/>
  <c r="K35" i="19"/>
  <c r="H35" i="19"/>
  <c r="E35" i="19"/>
  <c r="C35" i="19"/>
  <c r="AL34" i="19"/>
  <c r="AI34" i="19"/>
  <c r="AF34" i="19"/>
  <c r="AC34" i="19"/>
  <c r="Z34" i="19"/>
  <c r="W34" i="19"/>
  <c r="T34" i="19"/>
  <c r="Q34" i="19"/>
  <c r="N34" i="19"/>
  <c r="K34" i="19"/>
  <c r="H34" i="19"/>
  <c r="E34" i="19"/>
  <c r="C34" i="19"/>
  <c r="AL33" i="19"/>
  <c r="AI33" i="19"/>
  <c r="AF33" i="19"/>
  <c r="AC33" i="19"/>
  <c r="Z33" i="19"/>
  <c r="W33" i="19"/>
  <c r="T33" i="19"/>
  <c r="Q33" i="19"/>
  <c r="N33" i="19"/>
  <c r="K33" i="19"/>
  <c r="H33" i="19"/>
  <c r="E33" i="19"/>
  <c r="C33" i="19"/>
  <c r="AL32" i="19"/>
  <c r="AI32" i="19"/>
  <c r="AF32" i="19"/>
  <c r="AC32" i="19"/>
  <c r="Z32" i="19"/>
  <c r="W32" i="19"/>
  <c r="T32" i="19"/>
  <c r="Q32" i="19"/>
  <c r="N32" i="19"/>
  <c r="K32" i="19"/>
  <c r="H32" i="19"/>
  <c r="E32" i="19"/>
  <c r="C32" i="19"/>
  <c r="AL31" i="19"/>
  <c r="AI31" i="19"/>
  <c r="AF31" i="19"/>
  <c r="AC31" i="19"/>
  <c r="Z31" i="19"/>
  <c r="W31" i="19"/>
  <c r="T31" i="19"/>
  <c r="Q31" i="19"/>
  <c r="N31" i="19"/>
  <c r="K31" i="19"/>
  <c r="H31" i="19"/>
  <c r="E31" i="19"/>
  <c r="C31" i="19"/>
  <c r="AO30" i="19"/>
  <c r="AC30" i="19"/>
  <c r="Q30" i="19"/>
  <c r="E30" i="19"/>
  <c r="AL26" i="19"/>
  <c r="AI26" i="19"/>
  <c r="AF26" i="19"/>
  <c r="AC26" i="19"/>
  <c r="Z26" i="19"/>
  <c r="W26" i="19"/>
  <c r="T26" i="19"/>
  <c r="Q26" i="19"/>
  <c r="N26" i="19"/>
  <c r="K26" i="19"/>
  <c r="H26" i="19"/>
  <c r="E26" i="19"/>
  <c r="AO26" i="19" s="1"/>
  <c r="C26" i="19"/>
  <c r="AL25" i="19"/>
  <c r="AI25" i="19"/>
  <c r="AF25" i="19"/>
  <c r="AC25" i="19"/>
  <c r="Z25" i="19"/>
  <c r="W25" i="19"/>
  <c r="T25" i="19"/>
  <c r="Q25" i="19"/>
  <c r="N25" i="19"/>
  <c r="K25" i="19"/>
  <c r="H25" i="19"/>
  <c r="E25" i="19"/>
  <c r="AO25" i="19" s="1"/>
  <c r="C25" i="19"/>
  <c r="AL24" i="19"/>
  <c r="AI24" i="19"/>
  <c r="AF24" i="19"/>
  <c r="AC24" i="19"/>
  <c r="Z24" i="19"/>
  <c r="W24" i="19"/>
  <c r="T24" i="19"/>
  <c r="Q24" i="19"/>
  <c r="N24" i="19"/>
  <c r="K24" i="19"/>
  <c r="H24" i="19"/>
  <c r="E24" i="19"/>
  <c r="AO24" i="19" s="1"/>
  <c r="C24" i="19"/>
  <c r="AL23" i="19"/>
  <c r="AI23" i="19"/>
  <c r="AF23" i="19"/>
  <c r="AC23" i="19"/>
  <c r="Z23" i="19"/>
  <c r="W23" i="19"/>
  <c r="T23" i="19"/>
  <c r="Q23" i="19"/>
  <c r="N23" i="19"/>
  <c r="K23" i="19"/>
  <c r="H23" i="19"/>
  <c r="E23" i="19"/>
  <c r="AO23" i="19" s="1"/>
  <c r="C23" i="19"/>
  <c r="AL22" i="19"/>
  <c r="AI22" i="19"/>
  <c r="AF22" i="19"/>
  <c r="AC22" i="19"/>
  <c r="Z22" i="19"/>
  <c r="W22" i="19"/>
  <c r="T22" i="19"/>
  <c r="Q22" i="19"/>
  <c r="N22" i="19"/>
  <c r="K22" i="19"/>
  <c r="H22" i="19"/>
  <c r="E22" i="19"/>
  <c r="AO22" i="19" s="1"/>
  <c r="C22" i="19"/>
  <c r="AL21" i="19"/>
  <c r="AI21" i="19"/>
  <c r="AF21" i="19"/>
  <c r="AC21" i="19"/>
  <c r="Z21" i="19"/>
  <c r="W21" i="19"/>
  <c r="T21" i="19"/>
  <c r="Q21" i="19"/>
  <c r="N21" i="19"/>
  <c r="K21" i="19"/>
  <c r="H21" i="19"/>
  <c r="E21" i="19"/>
  <c r="AO21" i="19" s="1"/>
  <c r="C21" i="19"/>
  <c r="AL20" i="19"/>
  <c r="AI20" i="19"/>
  <c r="AF20" i="19"/>
  <c r="AC20" i="19"/>
  <c r="Z20" i="19"/>
  <c r="W20" i="19"/>
  <c r="T20" i="19"/>
  <c r="Q20" i="19"/>
  <c r="N20" i="19"/>
  <c r="K20" i="19"/>
  <c r="H20" i="19"/>
  <c r="E20" i="19"/>
  <c r="AO20" i="19" s="1"/>
  <c r="C20" i="19"/>
  <c r="C19" i="19"/>
  <c r="AO18" i="19"/>
  <c r="AI18" i="19"/>
  <c r="AL15" i="19"/>
  <c r="AI15" i="19"/>
  <c r="AF15" i="19"/>
  <c r="AC15" i="19"/>
  <c r="Z15" i="19"/>
  <c r="W15" i="19"/>
  <c r="T15" i="19"/>
  <c r="Q15" i="19"/>
  <c r="N15" i="19"/>
  <c r="K15" i="19"/>
  <c r="H15" i="19"/>
  <c r="E15" i="19"/>
  <c r="AO15" i="19" s="1"/>
  <c r="C15" i="19"/>
  <c r="AL14" i="19"/>
  <c r="AI14" i="19"/>
  <c r="AF14" i="19"/>
  <c r="AC14" i="19"/>
  <c r="Z14" i="19"/>
  <c r="W14" i="19"/>
  <c r="T14" i="19"/>
  <c r="Q14" i="19"/>
  <c r="N14" i="19"/>
  <c r="K14" i="19"/>
  <c r="H14" i="19"/>
  <c r="E14" i="19"/>
  <c r="AO14" i="19" s="1"/>
  <c r="C14" i="19"/>
  <c r="AL13" i="19"/>
  <c r="AK13" i="19"/>
  <c r="AI13" i="19"/>
  <c r="AF13" i="19"/>
  <c r="AC13" i="19"/>
  <c r="Z13" i="19"/>
  <c r="W13" i="19"/>
  <c r="T13" i="19"/>
  <c r="Q13" i="19"/>
  <c r="N13" i="19"/>
  <c r="K13" i="19"/>
  <c r="H13" i="19"/>
  <c r="E13" i="19"/>
  <c r="AO13" i="19" s="1"/>
  <c r="C13" i="19"/>
  <c r="AL12" i="19"/>
  <c r="AI12" i="19"/>
  <c r="AF12" i="19"/>
  <c r="AC12" i="19"/>
  <c r="Z12" i="19"/>
  <c r="W12" i="19"/>
  <c r="T12" i="19"/>
  <c r="Q12" i="19"/>
  <c r="N12" i="19"/>
  <c r="K12" i="19"/>
  <c r="H12" i="19"/>
  <c r="E12" i="19"/>
  <c r="AO12" i="19" s="1"/>
  <c r="C12" i="19"/>
  <c r="AL11" i="19"/>
  <c r="AI11" i="19"/>
  <c r="AF11" i="19"/>
  <c r="AC11" i="19"/>
  <c r="Z11" i="19"/>
  <c r="W11" i="19"/>
  <c r="T11" i="19"/>
  <c r="Q11" i="19"/>
  <c r="N11" i="19"/>
  <c r="K11" i="19"/>
  <c r="H11" i="19"/>
  <c r="E11" i="19"/>
  <c r="AO11" i="19" s="1"/>
  <c r="C11" i="19"/>
  <c r="AL10" i="19"/>
  <c r="AI10" i="19"/>
  <c r="AF10" i="19"/>
  <c r="AC10" i="19"/>
  <c r="Z10" i="19"/>
  <c r="W10" i="19"/>
  <c r="T10" i="19"/>
  <c r="Q10" i="19"/>
  <c r="N10" i="19"/>
  <c r="K10" i="19"/>
  <c r="H10" i="19"/>
  <c r="E10" i="19"/>
  <c r="C10" i="19"/>
  <c r="AL9" i="19"/>
  <c r="AI9" i="19"/>
  <c r="AK9" i="19" s="1"/>
  <c r="AF9" i="19"/>
  <c r="AC9" i="19"/>
  <c r="Z9" i="19"/>
  <c r="W9" i="19"/>
  <c r="T9" i="19"/>
  <c r="Q9" i="19"/>
  <c r="N9" i="19"/>
  <c r="K9" i="19"/>
  <c r="H9" i="19"/>
  <c r="E9" i="19"/>
  <c r="C9" i="19"/>
  <c r="AL8" i="19"/>
  <c r="AI8" i="19"/>
  <c r="AF8" i="19"/>
  <c r="AC8" i="19"/>
  <c r="Z8" i="19"/>
  <c r="Z16" i="19" s="1"/>
  <c r="Z172" i="19" s="1"/>
  <c r="W8" i="19"/>
  <c r="T8" i="19"/>
  <c r="Q8" i="19"/>
  <c r="N8" i="19"/>
  <c r="K8" i="19"/>
  <c r="H8" i="19"/>
  <c r="E8" i="19"/>
  <c r="C8" i="19"/>
  <c r="AL7" i="19"/>
  <c r="AI7" i="19"/>
  <c r="AF7" i="19"/>
  <c r="AF16" i="19" s="1"/>
  <c r="AF172" i="19" s="1"/>
  <c r="AC7" i="19"/>
  <c r="AC16" i="19" s="1"/>
  <c r="AC172" i="19" s="1"/>
  <c r="Z7" i="19"/>
  <c r="W7" i="19"/>
  <c r="W16" i="19" s="1"/>
  <c r="W172" i="19" s="1"/>
  <c r="T7" i="19"/>
  <c r="T16" i="19" s="1"/>
  <c r="T172" i="19" s="1"/>
  <c r="Q7" i="19"/>
  <c r="Q16" i="19" s="1"/>
  <c r="Q172" i="19" s="1"/>
  <c r="N7" i="19"/>
  <c r="K7" i="19"/>
  <c r="H7" i="19"/>
  <c r="H16" i="19" s="1"/>
  <c r="H172" i="19" s="1"/>
  <c r="E7" i="19"/>
  <c r="C7" i="19"/>
  <c r="AL5" i="19"/>
  <c r="AL30" i="19" s="1"/>
  <c r="AI5" i="19"/>
  <c r="AI30" i="19" s="1"/>
  <c r="AF5" i="19"/>
  <c r="AC5" i="19"/>
  <c r="AC18" i="19" s="1"/>
  <c r="Z5" i="19"/>
  <c r="Z30" i="19" s="1"/>
  <c r="W5" i="19"/>
  <c r="W30" i="19" s="1"/>
  <c r="T5" i="19"/>
  <c r="Q5" i="19"/>
  <c r="Q18" i="19" s="1"/>
  <c r="N5" i="19"/>
  <c r="N30" i="19" s="1"/>
  <c r="K5" i="19"/>
  <c r="K30" i="19" s="1"/>
  <c r="H5" i="19"/>
  <c r="E5" i="19"/>
  <c r="E18" i="19" s="1"/>
  <c r="N179" i="18"/>
  <c r="J179" i="18"/>
  <c r="I178" i="18"/>
  <c r="L177" i="18"/>
  <c r="O176" i="18"/>
  <c r="M174" i="18"/>
  <c r="N172" i="18"/>
  <c r="I172" i="18"/>
  <c r="P171" i="18"/>
  <c r="P170" i="18"/>
  <c r="M170" i="18"/>
  <c r="L170" i="18"/>
  <c r="K170" i="18"/>
  <c r="J170" i="18"/>
  <c r="I170" i="18"/>
  <c r="J167" i="18"/>
  <c r="J168" i="18" s="1"/>
  <c r="J166" i="18"/>
  <c r="C166" i="18"/>
  <c r="O165" i="18"/>
  <c r="N165" i="18"/>
  <c r="M165" i="18"/>
  <c r="M179" i="18" s="1"/>
  <c r="L165" i="18"/>
  <c r="K165" i="18"/>
  <c r="J165" i="18"/>
  <c r="I165" i="18"/>
  <c r="I166" i="18" s="1"/>
  <c r="P164" i="18"/>
  <c r="F164" i="18"/>
  <c r="E164" i="18"/>
  <c r="C164" i="18"/>
  <c r="P163" i="18"/>
  <c r="F163" i="18" s="1"/>
  <c r="AM163" i="19" s="1"/>
  <c r="AN163" i="19" s="1"/>
  <c r="G163" i="18"/>
  <c r="E163" i="18"/>
  <c r="C163" i="18"/>
  <c r="P162" i="18"/>
  <c r="F162" i="18"/>
  <c r="AM162" i="19" s="1"/>
  <c r="AN162" i="19" s="1"/>
  <c r="E162" i="18"/>
  <c r="C162" i="18"/>
  <c r="P161" i="18"/>
  <c r="G161" i="18"/>
  <c r="F161" i="18"/>
  <c r="AM161" i="19" s="1"/>
  <c r="AN161" i="19" s="1"/>
  <c r="E161" i="18"/>
  <c r="C161" i="18"/>
  <c r="P160" i="18"/>
  <c r="F160" i="18" s="1"/>
  <c r="E160" i="18"/>
  <c r="C160" i="18"/>
  <c r="P159" i="18"/>
  <c r="F159" i="18" s="1"/>
  <c r="AM159" i="19" s="1"/>
  <c r="AN159" i="19" s="1"/>
  <c r="E159" i="18"/>
  <c r="G159" i="18" s="1"/>
  <c r="C159" i="18"/>
  <c r="P158" i="18"/>
  <c r="F158" i="18" s="1"/>
  <c r="AM158" i="19" s="1"/>
  <c r="AN158" i="19" s="1"/>
  <c r="E158" i="18"/>
  <c r="C158" i="18"/>
  <c r="P157" i="18"/>
  <c r="F157" i="18"/>
  <c r="AM157" i="19" s="1"/>
  <c r="AN157" i="19" s="1"/>
  <c r="E157" i="18"/>
  <c r="G157" i="18" s="1"/>
  <c r="C157" i="18"/>
  <c r="P156" i="18"/>
  <c r="F156" i="18"/>
  <c r="E156" i="18"/>
  <c r="C156" i="18"/>
  <c r="P155" i="18"/>
  <c r="F155" i="18" s="1"/>
  <c r="AM155" i="19" s="1"/>
  <c r="AN155" i="19" s="1"/>
  <c r="G155" i="18"/>
  <c r="E155" i="18"/>
  <c r="C155" i="18"/>
  <c r="P154" i="18"/>
  <c r="F154" i="18"/>
  <c r="AM154" i="19" s="1"/>
  <c r="AN154" i="19" s="1"/>
  <c r="E154" i="18"/>
  <c r="C154" i="18"/>
  <c r="P153" i="18"/>
  <c r="G153" i="18"/>
  <c r="F153" i="18"/>
  <c r="AM153" i="19" s="1"/>
  <c r="AN153" i="19" s="1"/>
  <c r="E153" i="18"/>
  <c r="C153" i="18"/>
  <c r="P152" i="18"/>
  <c r="F152" i="18" s="1"/>
  <c r="E152" i="18"/>
  <c r="C152" i="18"/>
  <c r="P151" i="18"/>
  <c r="F151" i="18" s="1"/>
  <c r="AM151" i="19" s="1"/>
  <c r="AN151" i="19" s="1"/>
  <c r="E151" i="18"/>
  <c r="G151" i="18" s="1"/>
  <c r="C151" i="18"/>
  <c r="P150" i="18"/>
  <c r="F150" i="18" s="1"/>
  <c r="AM150" i="19" s="1"/>
  <c r="AN150" i="19" s="1"/>
  <c r="E150" i="18"/>
  <c r="C150" i="18"/>
  <c r="P149" i="18"/>
  <c r="F149" i="18"/>
  <c r="AM149" i="19" s="1"/>
  <c r="AN149" i="19" s="1"/>
  <c r="E149" i="18"/>
  <c r="G149" i="18" s="1"/>
  <c r="C149" i="18"/>
  <c r="P148" i="18"/>
  <c r="F148" i="18"/>
  <c r="E148" i="18"/>
  <c r="C148" i="18"/>
  <c r="P147" i="18"/>
  <c r="F147" i="18" s="1"/>
  <c r="AM147" i="19" s="1"/>
  <c r="AN147" i="19" s="1"/>
  <c r="G147" i="18"/>
  <c r="E147" i="18"/>
  <c r="C147" i="18"/>
  <c r="P146" i="18"/>
  <c r="F146" i="18" s="1"/>
  <c r="AM146" i="19" s="1"/>
  <c r="AN146" i="19" s="1"/>
  <c r="E146" i="18"/>
  <c r="G146" i="18" s="1"/>
  <c r="C146" i="18"/>
  <c r="P145" i="18"/>
  <c r="F145" i="18"/>
  <c r="AM145" i="19" s="1"/>
  <c r="AN145" i="19" s="1"/>
  <c r="E145" i="18"/>
  <c r="G145" i="18" s="1"/>
  <c r="C145" i="18"/>
  <c r="P144" i="18"/>
  <c r="F144" i="18"/>
  <c r="E144" i="18"/>
  <c r="C144" i="18"/>
  <c r="P143" i="18"/>
  <c r="F143" i="18" s="1"/>
  <c r="AM143" i="19" s="1"/>
  <c r="C143" i="18"/>
  <c r="P142" i="18"/>
  <c r="F142" i="18" s="1"/>
  <c r="AM142" i="19" s="1"/>
  <c r="E142" i="18"/>
  <c r="C142" i="18"/>
  <c r="P141" i="18"/>
  <c r="F141" i="18"/>
  <c r="AM141" i="19" s="1"/>
  <c r="AN141" i="19" s="1"/>
  <c r="E141" i="18"/>
  <c r="G141" i="18" s="1"/>
  <c r="C141" i="18"/>
  <c r="P140" i="18"/>
  <c r="F140" i="18"/>
  <c r="E140" i="18"/>
  <c r="C140" i="18"/>
  <c r="P139" i="18"/>
  <c r="F139" i="18" s="1"/>
  <c r="AM139" i="19" s="1"/>
  <c r="AN139" i="19" s="1"/>
  <c r="G139" i="18"/>
  <c r="E139" i="18"/>
  <c r="C139" i="18"/>
  <c r="P138" i="18"/>
  <c r="F138" i="18" s="1"/>
  <c r="AM138" i="19" s="1"/>
  <c r="AN138" i="19" s="1"/>
  <c r="E138" i="18"/>
  <c r="G138" i="18" s="1"/>
  <c r="C138" i="18"/>
  <c r="P137" i="18"/>
  <c r="F137" i="18"/>
  <c r="AM137" i="19" s="1"/>
  <c r="AN137" i="19" s="1"/>
  <c r="E137" i="18"/>
  <c r="G137" i="18" s="1"/>
  <c r="C137" i="18"/>
  <c r="P136" i="18"/>
  <c r="F136" i="18"/>
  <c r="E136" i="18"/>
  <c r="C136" i="18"/>
  <c r="P135" i="18"/>
  <c r="F135" i="18" s="1"/>
  <c r="AM135" i="19" s="1"/>
  <c r="AN135" i="19" s="1"/>
  <c r="E135" i="18"/>
  <c r="G135" i="18" s="1"/>
  <c r="C135" i="18"/>
  <c r="P134" i="18"/>
  <c r="F134" i="18" s="1"/>
  <c r="AM134" i="19" s="1"/>
  <c r="AN134" i="19" s="1"/>
  <c r="E134" i="18"/>
  <c r="G134" i="18" s="1"/>
  <c r="C134" i="18"/>
  <c r="P133" i="18"/>
  <c r="F133" i="18"/>
  <c r="AM133" i="19" s="1"/>
  <c r="AN133" i="19" s="1"/>
  <c r="E133" i="18"/>
  <c r="G133" i="18" s="1"/>
  <c r="C133" i="18"/>
  <c r="P132" i="18"/>
  <c r="F132" i="18"/>
  <c r="E132" i="18"/>
  <c r="C132" i="18"/>
  <c r="P131" i="18"/>
  <c r="F131" i="18" s="1"/>
  <c r="AM131" i="19" s="1"/>
  <c r="AN131" i="19" s="1"/>
  <c r="E131" i="18"/>
  <c r="C131" i="18"/>
  <c r="P130" i="18"/>
  <c r="F130" i="18" s="1"/>
  <c r="AM130" i="19" s="1"/>
  <c r="AN130" i="19" s="1"/>
  <c r="E130" i="18"/>
  <c r="C130" i="18"/>
  <c r="P129" i="18"/>
  <c r="F129" i="18"/>
  <c r="AM129" i="19" s="1"/>
  <c r="AN129" i="19" s="1"/>
  <c r="E129" i="18"/>
  <c r="G129" i="18" s="1"/>
  <c r="C129" i="18"/>
  <c r="P128" i="18"/>
  <c r="F128" i="18"/>
  <c r="E128" i="18"/>
  <c r="C128" i="18"/>
  <c r="P127" i="18"/>
  <c r="F127" i="18" s="1"/>
  <c r="AM127" i="19" s="1"/>
  <c r="AN127" i="19" s="1"/>
  <c r="E127" i="18"/>
  <c r="C127" i="18"/>
  <c r="P126" i="18"/>
  <c r="F126" i="18" s="1"/>
  <c r="AM126" i="19" s="1"/>
  <c r="AN126" i="19" s="1"/>
  <c r="E126" i="18"/>
  <c r="C126" i="18"/>
  <c r="P125" i="18"/>
  <c r="F125" i="18"/>
  <c r="AM125" i="19" s="1"/>
  <c r="AN125" i="19" s="1"/>
  <c r="E125" i="18"/>
  <c r="G125" i="18" s="1"/>
  <c r="C125" i="18"/>
  <c r="P124" i="18"/>
  <c r="F124" i="18"/>
  <c r="E124" i="18"/>
  <c r="C124" i="18"/>
  <c r="P123" i="18"/>
  <c r="F123" i="18" s="1"/>
  <c r="AM123" i="19" s="1"/>
  <c r="AN123" i="19" s="1"/>
  <c r="G123" i="18"/>
  <c r="E123" i="18"/>
  <c r="C123" i="18"/>
  <c r="P122" i="18"/>
  <c r="F122" i="18" s="1"/>
  <c r="AM122" i="19" s="1"/>
  <c r="AN122" i="19" s="1"/>
  <c r="E122" i="18"/>
  <c r="G122" i="18" s="1"/>
  <c r="C122" i="18"/>
  <c r="P121" i="18"/>
  <c r="F121" i="18"/>
  <c r="AM121" i="19" s="1"/>
  <c r="AN121" i="19" s="1"/>
  <c r="E121" i="18"/>
  <c r="G121" i="18" s="1"/>
  <c r="C121" i="18"/>
  <c r="P120" i="18"/>
  <c r="F120" i="18"/>
  <c r="E120" i="18"/>
  <c r="C120" i="18"/>
  <c r="C119" i="18"/>
  <c r="N118" i="18"/>
  <c r="N119" i="18" s="1"/>
  <c r="J118" i="18"/>
  <c r="J119" i="18" s="1"/>
  <c r="M117" i="18"/>
  <c r="I117" i="18"/>
  <c r="O116" i="18"/>
  <c r="N116" i="18"/>
  <c r="N178" i="18" s="1"/>
  <c r="M116" i="18"/>
  <c r="M178" i="18" s="1"/>
  <c r="L116" i="18"/>
  <c r="L117" i="18" s="1"/>
  <c r="K116" i="18"/>
  <c r="J116" i="18"/>
  <c r="J178" i="18" s="1"/>
  <c r="I116" i="18"/>
  <c r="P115" i="18"/>
  <c r="F115" i="18"/>
  <c r="E115" i="18"/>
  <c r="C115" i="18"/>
  <c r="P114" i="18"/>
  <c r="F114" i="18" s="1"/>
  <c r="AM114" i="19" s="1"/>
  <c r="AN114" i="19" s="1"/>
  <c r="G114" i="18"/>
  <c r="E114" i="18"/>
  <c r="C114" i="18"/>
  <c r="P113" i="18"/>
  <c r="E113" i="18"/>
  <c r="E116" i="18" s="1"/>
  <c r="C113" i="18"/>
  <c r="M112" i="18"/>
  <c r="I112" i="18"/>
  <c r="O111" i="18"/>
  <c r="N111" i="18"/>
  <c r="N177" i="18" s="1"/>
  <c r="M111" i="18"/>
  <c r="M177" i="18" s="1"/>
  <c r="L111" i="18"/>
  <c r="L112" i="18" s="1"/>
  <c r="K111" i="18"/>
  <c r="J111" i="18"/>
  <c r="J177" i="18" s="1"/>
  <c r="I111" i="18"/>
  <c r="I177" i="18" s="1"/>
  <c r="P110" i="18"/>
  <c r="F110" i="18"/>
  <c r="E110" i="18"/>
  <c r="C110" i="18"/>
  <c r="P109" i="18"/>
  <c r="F109" i="18" s="1"/>
  <c r="AM109" i="19" s="1"/>
  <c r="AN109" i="19" s="1"/>
  <c r="E109" i="18"/>
  <c r="C109" i="18"/>
  <c r="P108" i="18"/>
  <c r="E108" i="18"/>
  <c r="C108" i="18"/>
  <c r="P107" i="18"/>
  <c r="F107" i="18"/>
  <c r="AM107" i="19" s="1"/>
  <c r="E107" i="18"/>
  <c r="C107" i="18"/>
  <c r="N106" i="18"/>
  <c r="J106" i="18"/>
  <c r="P105" i="18"/>
  <c r="O105" i="18"/>
  <c r="N105" i="18"/>
  <c r="N176" i="18" s="1"/>
  <c r="M105" i="18"/>
  <c r="M176" i="18" s="1"/>
  <c r="L105" i="18"/>
  <c r="K105" i="18"/>
  <c r="K176" i="18" s="1"/>
  <c r="J105" i="18"/>
  <c r="J176" i="18" s="1"/>
  <c r="I105" i="18"/>
  <c r="I176" i="18" s="1"/>
  <c r="P104" i="18"/>
  <c r="F104" i="18" s="1"/>
  <c r="AM104" i="19" s="1"/>
  <c r="AN104" i="19" s="1"/>
  <c r="G104" i="18"/>
  <c r="E104" i="18"/>
  <c r="C104" i="18"/>
  <c r="P103" i="18"/>
  <c r="F103" i="18" s="1"/>
  <c r="AM103" i="19" s="1"/>
  <c r="AN103" i="19" s="1"/>
  <c r="E103" i="18"/>
  <c r="G103" i="18" s="1"/>
  <c r="C103" i="18"/>
  <c r="P102" i="18"/>
  <c r="F102" i="18"/>
  <c r="AM102" i="19" s="1"/>
  <c r="AN102" i="19" s="1"/>
  <c r="E102" i="18"/>
  <c r="G102" i="18" s="1"/>
  <c r="C102" i="18"/>
  <c r="P101" i="18"/>
  <c r="F101" i="18"/>
  <c r="E101" i="18"/>
  <c r="E105" i="18" s="1"/>
  <c r="C101" i="18"/>
  <c r="O99" i="18"/>
  <c r="O175" i="18" s="1"/>
  <c r="N99" i="18"/>
  <c r="N100" i="18" s="1"/>
  <c r="M99" i="18"/>
  <c r="M100" i="18" s="1"/>
  <c r="L99" i="18"/>
  <c r="L175" i="18" s="1"/>
  <c r="K99" i="18"/>
  <c r="K175" i="18" s="1"/>
  <c r="J99" i="18"/>
  <c r="J100" i="18" s="1"/>
  <c r="I99" i="18"/>
  <c r="P98" i="18"/>
  <c r="F98" i="18" s="1"/>
  <c r="AM98" i="19" s="1"/>
  <c r="AN98" i="19" s="1"/>
  <c r="E98" i="18"/>
  <c r="G98" i="18" s="1"/>
  <c r="C98" i="18"/>
  <c r="P97" i="18"/>
  <c r="F97" i="18"/>
  <c r="AM97" i="19" s="1"/>
  <c r="AN97" i="19" s="1"/>
  <c r="E97" i="18"/>
  <c r="G97" i="18" s="1"/>
  <c r="C97" i="18"/>
  <c r="P96" i="18"/>
  <c r="F96" i="18"/>
  <c r="E96" i="18"/>
  <c r="C96" i="18"/>
  <c r="P95" i="18"/>
  <c r="F95" i="18" s="1"/>
  <c r="AM95" i="19" s="1"/>
  <c r="AN95" i="19" s="1"/>
  <c r="G95" i="18"/>
  <c r="E95" i="18"/>
  <c r="C95" i="18"/>
  <c r="P94" i="18"/>
  <c r="F94" i="18" s="1"/>
  <c r="AM94" i="19" s="1"/>
  <c r="E94" i="18"/>
  <c r="G94" i="18" s="1"/>
  <c r="C94" i="18"/>
  <c r="P93" i="18"/>
  <c r="F93" i="18"/>
  <c r="AM93" i="19" s="1"/>
  <c r="AN93" i="19" s="1"/>
  <c r="E93" i="18"/>
  <c r="G93" i="18" s="1"/>
  <c r="C93" i="18"/>
  <c r="P92" i="18"/>
  <c r="F92" i="18"/>
  <c r="E92" i="18"/>
  <c r="C92" i="18"/>
  <c r="P91" i="18"/>
  <c r="F91" i="18" s="1"/>
  <c r="AM91" i="19" s="1"/>
  <c r="AN91" i="19" s="1"/>
  <c r="G91" i="18"/>
  <c r="E91" i="18"/>
  <c r="C91" i="18"/>
  <c r="P90" i="18"/>
  <c r="F90" i="18" s="1"/>
  <c r="AM90" i="19" s="1"/>
  <c r="AN90" i="19" s="1"/>
  <c r="E90" i="18"/>
  <c r="G90" i="18" s="1"/>
  <c r="C90" i="18"/>
  <c r="P89" i="18"/>
  <c r="F89" i="18"/>
  <c r="AM89" i="19" s="1"/>
  <c r="AN89" i="19" s="1"/>
  <c r="E89" i="18"/>
  <c r="C89" i="18"/>
  <c r="P88" i="18"/>
  <c r="F88" i="18"/>
  <c r="E88" i="18"/>
  <c r="C88" i="18"/>
  <c r="P87" i="18"/>
  <c r="P99" i="18" s="1"/>
  <c r="E87" i="18"/>
  <c r="C87" i="18"/>
  <c r="L86" i="18"/>
  <c r="C86" i="18"/>
  <c r="O85" i="18"/>
  <c r="N85" i="18"/>
  <c r="N174" i="18" s="1"/>
  <c r="M85" i="18"/>
  <c r="M118" i="18" s="1"/>
  <c r="M119" i="18" s="1"/>
  <c r="L85" i="18"/>
  <c r="K85" i="18"/>
  <c r="J85" i="18"/>
  <c r="J174" i="18" s="1"/>
  <c r="I85" i="18"/>
  <c r="I167" i="18" s="1"/>
  <c r="I168" i="18" s="1"/>
  <c r="P84" i="18"/>
  <c r="F84" i="18"/>
  <c r="E84" i="18"/>
  <c r="C84" i="18"/>
  <c r="P83" i="18"/>
  <c r="F83" i="18" s="1"/>
  <c r="AM83" i="19" s="1"/>
  <c r="AN83" i="19" s="1"/>
  <c r="E83" i="18"/>
  <c r="C83" i="18"/>
  <c r="P82" i="18"/>
  <c r="F82" i="18" s="1"/>
  <c r="AM82" i="19" s="1"/>
  <c r="AN82" i="19" s="1"/>
  <c r="E82" i="18"/>
  <c r="C82" i="18"/>
  <c r="P81" i="18"/>
  <c r="F81" i="18"/>
  <c r="AM81" i="19" s="1"/>
  <c r="AN81" i="19" s="1"/>
  <c r="E81" i="18"/>
  <c r="G81" i="18" s="1"/>
  <c r="C81" i="18"/>
  <c r="P80" i="18"/>
  <c r="F80" i="18"/>
  <c r="E80" i="18"/>
  <c r="C80" i="18"/>
  <c r="P79" i="18"/>
  <c r="F79" i="18" s="1"/>
  <c r="AM79" i="19" s="1"/>
  <c r="AN79" i="19" s="1"/>
  <c r="G79" i="18"/>
  <c r="E79" i="18"/>
  <c r="C79" i="18"/>
  <c r="P78" i="18"/>
  <c r="F78" i="18" s="1"/>
  <c r="AM78" i="19" s="1"/>
  <c r="AN78" i="19" s="1"/>
  <c r="E78" i="18"/>
  <c r="G78" i="18" s="1"/>
  <c r="C78" i="18"/>
  <c r="P77" i="18"/>
  <c r="F77" i="18"/>
  <c r="AM77" i="19" s="1"/>
  <c r="E77" i="18"/>
  <c r="G77" i="18" s="1"/>
  <c r="C77" i="18"/>
  <c r="P76" i="18"/>
  <c r="F76" i="18"/>
  <c r="E76" i="18"/>
  <c r="C76" i="18"/>
  <c r="P75" i="18"/>
  <c r="F75" i="18" s="1"/>
  <c r="AM75" i="19" s="1"/>
  <c r="AN75" i="19" s="1"/>
  <c r="G75" i="18"/>
  <c r="E75" i="18"/>
  <c r="C75" i="18"/>
  <c r="P74" i="18"/>
  <c r="F74" i="18" s="1"/>
  <c r="AM74" i="19" s="1"/>
  <c r="AN74" i="19" s="1"/>
  <c r="E74" i="18"/>
  <c r="G74" i="18" s="1"/>
  <c r="C74" i="18"/>
  <c r="P73" i="18"/>
  <c r="F73" i="18"/>
  <c r="AM73" i="19" s="1"/>
  <c r="E73" i="18"/>
  <c r="G73" i="18" s="1"/>
  <c r="C73" i="18"/>
  <c r="P72" i="18"/>
  <c r="F72" i="18"/>
  <c r="E72" i="18"/>
  <c r="C72" i="18"/>
  <c r="P71" i="18"/>
  <c r="F71" i="18" s="1"/>
  <c r="AM71" i="19" s="1"/>
  <c r="AN71" i="19" s="1"/>
  <c r="G71" i="18"/>
  <c r="E71" i="18"/>
  <c r="C71" i="18"/>
  <c r="P70" i="18"/>
  <c r="F70" i="18" s="1"/>
  <c r="AM70" i="19" s="1"/>
  <c r="AN70" i="19" s="1"/>
  <c r="E70" i="18"/>
  <c r="G70" i="18" s="1"/>
  <c r="C70" i="18"/>
  <c r="P69" i="18"/>
  <c r="F69" i="18"/>
  <c r="AM69" i="19" s="1"/>
  <c r="AN69" i="19" s="1"/>
  <c r="E69" i="18"/>
  <c r="G69" i="18" s="1"/>
  <c r="C69" i="18"/>
  <c r="P68" i="18"/>
  <c r="F68" i="18"/>
  <c r="E68" i="18"/>
  <c r="C68" i="18"/>
  <c r="P67" i="18"/>
  <c r="F67" i="18" s="1"/>
  <c r="AM67" i="19" s="1"/>
  <c r="AN67" i="19" s="1"/>
  <c r="E67" i="18"/>
  <c r="C67" i="18"/>
  <c r="P66" i="18"/>
  <c r="F66" i="18" s="1"/>
  <c r="AM66" i="19" s="1"/>
  <c r="AN66" i="19" s="1"/>
  <c r="E66" i="18"/>
  <c r="C66" i="18"/>
  <c r="P65" i="18"/>
  <c r="F65" i="18"/>
  <c r="AM65" i="19" s="1"/>
  <c r="AN65" i="19" s="1"/>
  <c r="E65" i="18"/>
  <c r="G65" i="18" s="1"/>
  <c r="C65" i="18"/>
  <c r="P64" i="18"/>
  <c r="F64" i="18"/>
  <c r="E64" i="18"/>
  <c r="C64" i="18"/>
  <c r="P63" i="18"/>
  <c r="F63" i="18" s="1"/>
  <c r="AM63" i="19" s="1"/>
  <c r="AN63" i="19" s="1"/>
  <c r="G63" i="18"/>
  <c r="E63" i="18"/>
  <c r="C63" i="18"/>
  <c r="P62" i="18"/>
  <c r="F62" i="18" s="1"/>
  <c r="AM62" i="19" s="1"/>
  <c r="AN62" i="19" s="1"/>
  <c r="E62" i="18"/>
  <c r="G62" i="18" s="1"/>
  <c r="C62" i="18"/>
  <c r="P61" i="18"/>
  <c r="F61" i="18"/>
  <c r="AM61" i="19" s="1"/>
  <c r="AN61" i="19" s="1"/>
  <c r="E61" i="18"/>
  <c r="G61" i="18" s="1"/>
  <c r="C61" i="18"/>
  <c r="P60" i="18"/>
  <c r="F60" i="18"/>
  <c r="E60" i="18"/>
  <c r="C60" i="18"/>
  <c r="P59" i="18"/>
  <c r="F59" i="18" s="1"/>
  <c r="AM59" i="19" s="1"/>
  <c r="AN59" i="19" s="1"/>
  <c r="G59" i="18"/>
  <c r="E59" i="18"/>
  <c r="C59" i="18"/>
  <c r="P58" i="18"/>
  <c r="F58" i="18" s="1"/>
  <c r="AM58" i="19" s="1"/>
  <c r="AN58" i="19" s="1"/>
  <c r="E58" i="18"/>
  <c r="G58" i="18" s="1"/>
  <c r="C58" i="18"/>
  <c r="P57" i="18"/>
  <c r="F57" i="18"/>
  <c r="AM57" i="19" s="1"/>
  <c r="E57" i="18"/>
  <c r="G57" i="18" s="1"/>
  <c r="C57" i="18"/>
  <c r="P56" i="18"/>
  <c r="F56" i="18"/>
  <c r="E56" i="18"/>
  <c r="C56" i="18"/>
  <c r="P55" i="18"/>
  <c r="F55" i="18" s="1"/>
  <c r="AM55" i="19" s="1"/>
  <c r="E55" i="18"/>
  <c r="G55" i="18" s="1"/>
  <c r="C55" i="18"/>
  <c r="P54" i="18"/>
  <c r="F54" i="18" s="1"/>
  <c r="AM54" i="19" s="1"/>
  <c r="AN54" i="19" s="1"/>
  <c r="E54" i="18"/>
  <c r="G54" i="18" s="1"/>
  <c r="C54" i="18"/>
  <c r="P53" i="18"/>
  <c r="F53" i="18"/>
  <c r="AM53" i="19" s="1"/>
  <c r="AN53" i="19" s="1"/>
  <c r="E53" i="18"/>
  <c r="G53" i="18" s="1"/>
  <c r="C53" i="18"/>
  <c r="P52" i="18"/>
  <c r="F52" i="18"/>
  <c r="E52" i="18"/>
  <c r="C52" i="18"/>
  <c r="P51" i="18"/>
  <c r="F51" i="18" s="1"/>
  <c r="AM51" i="19" s="1"/>
  <c r="AN51" i="19" s="1"/>
  <c r="E51" i="18"/>
  <c r="C51" i="18"/>
  <c r="P50" i="18"/>
  <c r="F50" i="18" s="1"/>
  <c r="AM50" i="19" s="1"/>
  <c r="AN50" i="19" s="1"/>
  <c r="E50" i="18"/>
  <c r="C50" i="18"/>
  <c r="P49" i="18"/>
  <c r="F49" i="18"/>
  <c r="AM49" i="19" s="1"/>
  <c r="AN49" i="19" s="1"/>
  <c r="E49" i="18"/>
  <c r="G49" i="18" s="1"/>
  <c r="C49" i="18"/>
  <c r="P48" i="18"/>
  <c r="F48" i="18"/>
  <c r="E48" i="18"/>
  <c r="C48" i="18"/>
  <c r="P47" i="18"/>
  <c r="F47" i="18" s="1"/>
  <c r="AM47" i="19" s="1"/>
  <c r="AN47" i="19" s="1"/>
  <c r="G47" i="18"/>
  <c r="E47" i="18"/>
  <c r="C47" i="18"/>
  <c r="P46" i="18"/>
  <c r="F46" i="18" s="1"/>
  <c r="AM46" i="19" s="1"/>
  <c r="AN46" i="19" s="1"/>
  <c r="E46" i="18"/>
  <c r="G46" i="18" s="1"/>
  <c r="C46" i="18"/>
  <c r="P45" i="18"/>
  <c r="F45" i="18"/>
  <c r="AM45" i="19" s="1"/>
  <c r="AN45" i="19" s="1"/>
  <c r="E45" i="18"/>
  <c r="G45" i="18" s="1"/>
  <c r="C45" i="18"/>
  <c r="P44" i="18"/>
  <c r="F44" i="18"/>
  <c r="E44" i="18"/>
  <c r="C44" i="18"/>
  <c r="P43" i="18"/>
  <c r="F43" i="18" s="1"/>
  <c r="AM43" i="19" s="1"/>
  <c r="AN43" i="19" s="1"/>
  <c r="G43" i="18"/>
  <c r="E43" i="18"/>
  <c r="C43" i="18"/>
  <c r="P42" i="18"/>
  <c r="F42" i="18" s="1"/>
  <c r="AM42" i="19" s="1"/>
  <c r="AN42" i="19" s="1"/>
  <c r="E42" i="18"/>
  <c r="G42" i="18" s="1"/>
  <c r="C42" i="18"/>
  <c r="P41" i="18"/>
  <c r="F41" i="18"/>
  <c r="AM41" i="19" s="1"/>
  <c r="AN41" i="19" s="1"/>
  <c r="E41" i="18"/>
  <c r="G41" i="18" s="1"/>
  <c r="C41" i="18"/>
  <c r="P40" i="18"/>
  <c r="F40" i="18"/>
  <c r="E40" i="18"/>
  <c r="C40" i="18"/>
  <c r="P39" i="18"/>
  <c r="F39" i="18" s="1"/>
  <c r="AM39" i="19" s="1"/>
  <c r="AN39" i="19" s="1"/>
  <c r="G39" i="18"/>
  <c r="E39" i="18"/>
  <c r="C39" i="18"/>
  <c r="P38" i="18"/>
  <c r="F38" i="18" s="1"/>
  <c r="AM38" i="19" s="1"/>
  <c r="AN38" i="19" s="1"/>
  <c r="E38" i="18"/>
  <c r="G38" i="18" s="1"/>
  <c r="C38" i="18"/>
  <c r="P37" i="18"/>
  <c r="F37" i="18"/>
  <c r="AM37" i="19" s="1"/>
  <c r="E37" i="18"/>
  <c r="G37" i="18" s="1"/>
  <c r="C37" i="18"/>
  <c r="P36" i="18"/>
  <c r="F36" i="18"/>
  <c r="AM36" i="19" s="1"/>
  <c r="C36" i="18"/>
  <c r="P35" i="18"/>
  <c r="F35" i="18" s="1"/>
  <c r="AM35" i="19" s="1"/>
  <c r="E35" i="18"/>
  <c r="G35" i="18" s="1"/>
  <c r="C35" i="18"/>
  <c r="P34" i="18"/>
  <c r="F34" i="18" s="1"/>
  <c r="AM34" i="19" s="1"/>
  <c r="AN34" i="19" s="1"/>
  <c r="E34" i="18"/>
  <c r="G34" i="18" s="1"/>
  <c r="C34" i="18"/>
  <c r="P33" i="18"/>
  <c r="F33" i="18"/>
  <c r="AM33" i="19" s="1"/>
  <c r="AN33" i="19" s="1"/>
  <c r="E33" i="18"/>
  <c r="G33" i="18" s="1"/>
  <c r="C33" i="18"/>
  <c r="P32" i="18"/>
  <c r="F32" i="18"/>
  <c r="E32" i="18"/>
  <c r="C32" i="18"/>
  <c r="P31" i="18"/>
  <c r="F31" i="18" s="1"/>
  <c r="AM31" i="19" s="1"/>
  <c r="G31" i="18"/>
  <c r="E31" i="18"/>
  <c r="C31" i="18"/>
  <c r="P30" i="18"/>
  <c r="M30" i="18"/>
  <c r="L30" i="18"/>
  <c r="I30" i="18"/>
  <c r="N27" i="18"/>
  <c r="N28" i="18" s="1"/>
  <c r="J27" i="18"/>
  <c r="D27" i="18"/>
  <c r="P26" i="18"/>
  <c r="F26" i="18"/>
  <c r="E26" i="18"/>
  <c r="C26" i="18"/>
  <c r="P25" i="18"/>
  <c r="F25" i="18" s="1"/>
  <c r="AM25" i="19" s="1"/>
  <c r="AN25" i="19" s="1"/>
  <c r="G25" i="18"/>
  <c r="E25" i="18"/>
  <c r="C25" i="18"/>
  <c r="P24" i="18"/>
  <c r="F24" i="18" s="1"/>
  <c r="E24" i="18"/>
  <c r="C24" i="18"/>
  <c r="P23" i="18"/>
  <c r="F23" i="18"/>
  <c r="AM23" i="19" s="1"/>
  <c r="AN23" i="19" s="1"/>
  <c r="E23" i="18"/>
  <c r="C23" i="18"/>
  <c r="P22" i="18"/>
  <c r="F22" i="18"/>
  <c r="E22" i="18"/>
  <c r="C22" i="18"/>
  <c r="P21" i="18"/>
  <c r="F21" i="18" s="1"/>
  <c r="AM21" i="19" s="1"/>
  <c r="AN21" i="19" s="1"/>
  <c r="E21" i="18"/>
  <c r="C21" i="18"/>
  <c r="P20" i="18"/>
  <c r="F20" i="18" s="1"/>
  <c r="E20" i="18"/>
  <c r="C20" i="18"/>
  <c r="N19" i="18"/>
  <c r="M19" i="18"/>
  <c r="M27" i="18" s="1"/>
  <c r="J19" i="18"/>
  <c r="I19" i="18"/>
  <c r="C19" i="18"/>
  <c r="P18" i="18"/>
  <c r="M18" i="18"/>
  <c r="L18" i="18"/>
  <c r="K18" i="18"/>
  <c r="K30" i="18" s="1"/>
  <c r="J18" i="18"/>
  <c r="J30" i="18" s="1"/>
  <c r="I18" i="18"/>
  <c r="O16" i="18"/>
  <c r="N16" i="18"/>
  <c r="N166" i="18" s="1"/>
  <c r="M16" i="18"/>
  <c r="M172" i="18" s="1"/>
  <c r="L16" i="18"/>
  <c r="L172" i="18" s="1"/>
  <c r="K16" i="18"/>
  <c r="J16" i="18"/>
  <c r="J172" i="18" s="1"/>
  <c r="I16" i="18"/>
  <c r="I86" i="18" s="1"/>
  <c r="P15" i="18"/>
  <c r="F15" i="18"/>
  <c r="E15" i="18"/>
  <c r="C15" i="18"/>
  <c r="P14" i="18"/>
  <c r="F14" i="18" s="1"/>
  <c r="AM14" i="19" s="1"/>
  <c r="AN14" i="19" s="1"/>
  <c r="G14" i="18"/>
  <c r="E14" i="18"/>
  <c r="C14" i="18"/>
  <c r="P13" i="18"/>
  <c r="F13" i="18" s="1"/>
  <c r="E13" i="18"/>
  <c r="C13" i="18"/>
  <c r="P12" i="18"/>
  <c r="F12" i="18"/>
  <c r="AM12" i="19" s="1"/>
  <c r="AN12" i="19" s="1"/>
  <c r="E12" i="18"/>
  <c r="C12" i="18"/>
  <c r="P11" i="18"/>
  <c r="F11" i="18"/>
  <c r="E11" i="18"/>
  <c r="C11" i="18"/>
  <c r="P10" i="18"/>
  <c r="F10" i="18" s="1"/>
  <c r="AM10" i="19" s="1"/>
  <c r="AN10" i="19" s="1"/>
  <c r="G10" i="18"/>
  <c r="E10" i="18"/>
  <c r="C10" i="18"/>
  <c r="P9" i="18"/>
  <c r="E9" i="18"/>
  <c r="C9" i="18"/>
  <c r="P8" i="18"/>
  <c r="F8" i="18"/>
  <c r="AM8" i="19" s="1"/>
  <c r="AN8" i="19" s="1"/>
  <c r="E8" i="18"/>
  <c r="C8" i="18"/>
  <c r="P7" i="18"/>
  <c r="F7" i="18"/>
  <c r="E7" i="18"/>
  <c r="C7" i="18"/>
  <c r="O6" i="18"/>
  <c r="O30" i="18" s="1"/>
  <c r="N6" i="18"/>
  <c r="N30" i="18" s="1"/>
  <c r="E5" i="18"/>
  <c r="N179" i="17"/>
  <c r="M179" i="17"/>
  <c r="J179" i="17"/>
  <c r="I179" i="17"/>
  <c r="O177" i="17"/>
  <c r="K177" i="17"/>
  <c r="O176" i="17"/>
  <c r="N176" i="17"/>
  <c r="K176" i="17"/>
  <c r="J176" i="17"/>
  <c r="M175" i="17"/>
  <c r="I175" i="17"/>
  <c r="L174" i="17"/>
  <c r="N172" i="17"/>
  <c r="J172" i="17"/>
  <c r="P171" i="17"/>
  <c r="P170" i="17"/>
  <c r="M170" i="17"/>
  <c r="L170" i="17"/>
  <c r="K170" i="17"/>
  <c r="J170" i="17"/>
  <c r="I170" i="17"/>
  <c r="N167" i="17"/>
  <c r="N168" i="17" s="1"/>
  <c r="M166" i="17"/>
  <c r="I166" i="17"/>
  <c r="C166" i="17"/>
  <c r="O165" i="17"/>
  <c r="O179" i="17" s="1"/>
  <c r="N165" i="17"/>
  <c r="M165" i="17"/>
  <c r="L165" i="17"/>
  <c r="K165" i="17"/>
  <c r="K179" i="17" s="1"/>
  <c r="J165" i="17"/>
  <c r="I165" i="17"/>
  <c r="P164" i="17"/>
  <c r="F164" i="17" s="1"/>
  <c r="AJ164" i="19" s="1"/>
  <c r="AK164" i="19" s="1"/>
  <c r="G164" i="17"/>
  <c r="E164" i="17"/>
  <c r="C164" i="17"/>
  <c r="P163" i="17"/>
  <c r="F163" i="17" s="1"/>
  <c r="AJ163" i="19" s="1"/>
  <c r="AK163" i="19" s="1"/>
  <c r="E163" i="17"/>
  <c r="G163" i="17" s="1"/>
  <c r="C163" i="17"/>
  <c r="P162" i="17"/>
  <c r="F162" i="17"/>
  <c r="AJ162" i="19" s="1"/>
  <c r="AK162" i="19" s="1"/>
  <c r="E162" i="17"/>
  <c r="G162" i="17" s="1"/>
  <c r="C162" i="17"/>
  <c r="P161" i="17"/>
  <c r="F161" i="17"/>
  <c r="E161" i="17"/>
  <c r="C161" i="17"/>
  <c r="P160" i="17"/>
  <c r="F160" i="17" s="1"/>
  <c r="AJ160" i="19" s="1"/>
  <c r="AK160" i="19" s="1"/>
  <c r="G160" i="17"/>
  <c r="E160" i="17"/>
  <c r="C160" i="17"/>
  <c r="P159" i="17"/>
  <c r="F159" i="17" s="1"/>
  <c r="AJ159" i="19" s="1"/>
  <c r="AK159" i="19" s="1"/>
  <c r="E159" i="17"/>
  <c r="G159" i="17" s="1"/>
  <c r="C159" i="17"/>
  <c r="P158" i="17"/>
  <c r="F158" i="17"/>
  <c r="AJ158" i="19" s="1"/>
  <c r="AK158" i="19" s="1"/>
  <c r="E158" i="17"/>
  <c r="G158" i="17" s="1"/>
  <c r="C158" i="17"/>
  <c r="P157" i="17"/>
  <c r="F157" i="17"/>
  <c r="E157" i="17"/>
  <c r="C157" i="17"/>
  <c r="P156" i="17"/>
  <c r="F156" i="17" s="1"/>
  <c r="AJ156" i="19" s="1"/>
  <c r="AK156" i="19" s="1"/>
  <c r="G156" i="17"/>
  <c r="E156" i="17"/>
  <c r="C156" i="17"/>
  <c r="P155" i="17"/>
  <c r="F155" i="17" s="1"/>
  <c r="AJ155" i="19" s="1"/>
  <c r="AK155" i="19" s="1"/>
  <c r="E155" i="17"/>
  <c r="G155" i="17" s="1"/>
  <c r="C155" i="17"/>
  <c r="P154" i="17"/>
  <c r="F154" i="17"/>
  <c r="AJ154" i="19" s="1"/>
  <c r="AK154" i="19" s="1"/>
  <c r="E154" i="17"/>
  <c r="G154" i="17" s="1"/>
  <c r="C154" i="17"/>
  <c r="P153" i="17"/>
  <c r="F153" i="17"/>
  <c r="E153" i="17"/>
  <c r="C153" i="17"/>
  <c r="P152" i="17"/>
  <c r="F152" i="17" s="1"/>
  <c r="AJ152" i="19" s="1"/>
  <c r="AK152" i="19" s="1"/>
  <c r="E152" i="17"/>
  <c r="C152" i="17"/>
  <c r="P151" i="17"/>
  <c r="F151" i="17" s="1"/>
  <c r="AJ151" i="19" s="1"/>
  <c r="AK151" i="19" s="1"/>
  <c r="E151" i="17"/>
  <c r="C151" i="17"/>
  <c r="P150" i="17"/>
  <c r="F150" i="17"/>
  <c r="AJ150" i="19" s="1"/>
  <c r="AK150" i="19" s="1"/>
  <c r="E150" i="17"/>
  <c r="G150" i="17" s="1"/>
  <c r="C150" i="17"/>
  <c r="P149" i="17"/>
  <c r="F149" i="17"/>
  <c r="E149" i="17"/>
  <c r="C149" i="17"/>
  <c r="P148" i="17"/>
  <c r="F148" i="17" s="1"/>
  <c r="AJ148" i="19" s="1"/>
  <c r="AK148" i="19" s="1"/>
  <c r="G148" i="17"/>
  <c r="E148" i="17"/>
  <c r="C148" i="17"/>
  <c r="P147" i="17"/>
  <c r="F147" i="17" s="1"/>
  <c r="AJ147" i="19" s="1"/>
  <c r="AK147" i="19" s="1"/>
  <c r="E147" i="17"/>
  <c r="G147" i="17" s="1"/>
  <c r="C147" i="17"/>
  <c r="P146" i="17"/>
  <c r="F146" i="17"/>
  <c r="AJ146" i="19" s="1"/>
  <c r="AK146" i="19" s="1"/>
  <c r="E146" i="17"/>
  <c r="G146" i="17" s="1"/>
  <c r="C146" i="17"/>
  <c r="P145" i="17"/>
  <c r="F145" i="17"/>
  <c r="E145" i="17"/>
  <c r="C145" i="17"/>
  <c r="P144" i="17"/>
  <c r="F144" i="17" s="1"/>
  <c r="AJ144" i="19" s="1"/>
  <c r="AK144" i="19" s="1"/>
  <c r="G144" i="17"/>
  <c r="E144" i="17"/>
  <c r="C144" i="17"/>
  <c r="P143" i="17"/>
  <c r="F143" i="17" s="1"/>
  <c r="AJ143" i="19" s="1"/>
  <c r="AK143" i="19" s="1"/>
  <c r="E143" i="17"/>
  <c r="G143" i="17" s="1"/>
  <c r="C143" i="17"/>
  <c r="P142" i="17"/>
  <c r="F142" i="17"/>
  <c r="AJ142" i="19" s="1"/>
  <c r="E142" i="17"/>
  <c r="G142" i="17" s="1"/>
  <c r="C142" i="17"/>
  <c r="P141" i="17"/>
  <c r="F141" i="17"/>
  <c r="E141" i="17"/>
  <c r="C141" i="17"/>
  <c r="P140" i="17"/>
  <c r="F140" i="17" s="1"/>
  <c r="AJ140" i="19" s="1"/>
  <c r="AK140" i="19" s="1"/>
  <c r="G140" i="17"/>
  <c r="E140" i="17"/>
  <c r="C140" i="17"/>
  <c r="P139" i="17"/>
  <c r="F139" i="17" s="1"/>
  <c r="AJ139" i="19" s="1"/>
  <c r="AK139" i="19" s="1"/>
  <c r="E139" i="17"/>
  <c r="G139" i="17" s="1"/>
  <c r="C139" i="17"/>
  <c r="P138" i="17"/>
  <c r="F138" i="17"/>
  <c r="AJ138" i="19" s="1"/>
  <c r="AK138" i="19" s="1"/>
  <c r="E138" i="17"/>
  <c r="G138" i="17" s="1"/>
  <c r="C138" i="17"/>
  <c r="P137" i="17"/>
  <c r="F137" i="17"/>
  <c r="E137" i="17"/>
  <c r="C137" i="17"/>
  <c r="P136" i="17"/>
  <c r="F136" i="17" s="1"/>
  <c r="AJ136" i="19" s="1"/>
  <c r="AK136" i="19" s="1"/>
  <c r="E136" i="17"/>
  <c r="C136" i="17"/>
  <c r="P135" i="17"/>
  <c r="F135" i="17" s="1"/>
  <c r="AJ135" i="19" s="1"/>
  <c r="AK135" i="19" s="1"/>
  <c r="E135" i="17"/>
  <c r="C135" i="17"/>
  <c r="P134" i="17"/>
  <c r="F134" i="17"/>
  <c r="AJ134" i="19" s="1"/>
  <c r="AK134" i="19" s="1"/>
  <c r="E134" i="17"/>
  <c r="G134" i="17" s="1"/>
  <c r="C134" i="17"/>
  <c r="P133" i="17"/>
  <c r="F133" i="17"/>
  <c r="E133" i="17"/>
  <c r="C133" i="17"/>
  <c r="P132" i="17"/>
  <c r="F132" i="17" s="1"/>
  <c r="AJ132" i="19" s="1"/>
  <c r="AK132" i="19" s="1"/>
  <c r="G132" i="17"/>
  <c r="E132" i="17"/>
  <c r="C132" i="17"/>
  <c r="P131" i="17"/>
  <c r="F131" i="17" s="1"/>
  <c r="AJ131" i="19" s="1"/>
  <c r="AK131" i="19" s="1"/>
  <c r="E131" i="17"/>
  <c r="G131" i="17" s="1"/>
  <c r="C131" i="17"/>
  <c r="P130" i="17"/>
  <c r="F130" i="17"/>
  <c r="AJ130" i="19" s="1"/>
  <c r="AK130" i="19" s="1"/>
  <c r="E130" i="17"/>
  <c r="G130" i="17" s="1"/>
  <c r="C130" i="17"/>
  <c r="P129" i="17"/>
  <c r="F129" i="17"/>
  <c r="E129" i="17"/>
  <c r="C129" i="17"/>
  <c r="P128" i="17"/>
  <c r="F128" i="17" s="1"/>
  <c r="AJ128" i="19" s="1"/>
  <c r="AK128" i="19" s="1"/>
  <c r="E128" i="17"/>
  <c r="G128" i="17" s="1"/>
  <c r="C128" i="17"/>
  <c r="P127" i="17"/>
  <c r="F127" i="17" s="1"/>
  <c r="AJ127" i="19" s="1"/>
  <c r="AK127" i="19" s="1"/>
  <c r="E127" i="17"/>
  <c r="G127" i="17" s="1"/>
  <c r="C127" i="17"/>
  <c r="P126" i="17"/>
  <c r="F126" i="17"/>
  <c r="AJ126" i="19" s="1"/>
  <c r="AK126" i="19" s="1"/>
  <c r="E126" i="17"/>
  <c r="G126" i="17" s="1"/>
  <c r="C126" i="17"/>
  <c r="P125" i="17"/>
  <c r="F125" i="17"/>
  <c r="E125" i="17"/>
  <c r="C125" i="17"/>
  <c r="P124" i="17"/>
  <c r="F124" i="17" s="1"/>
  <c r="AJ124" i="19" s="1"/>
  <c r="AK124" i="19" s="1"/>
  <c r="G124" i="17"/>
  <c r="E124" i="17"/>
  <c r="C124" i="17"/>
  <c r="P123" i="17"/>
  <c r="F123" i="17" s="1"/>
  <c r="AJ123" i="19" s="1"/>
  <c r="AK123" i="19" s="1"/>
  <c r="E123" i="17"/>
  <c r="G123" i="17" s="1"/>
  <c r="C123" i="17"/>
  <c r="P122" i="17"/>
  <c r="F122" i="17"/>
  <c r="AJ122" i="19" s="1"/>
  <c r="AK122" i="19" s="1"/>
  <c r="E122" i="17"/>
  <c r="G122" i="17" s="1"/>
  <c r="C122" i="17"/>
  <c r="P121" i="17"/>
  <c r="F121" i="17"/>
  <c r="E121" i="17"/>
  <c r="C121" i="17"/>
  <c r="P120" i="17"/>
  <c r="F120" i="17" s="1"/>
  <c r="E120" i="17"/>
  <c r="C120" i="17"/>
  <c r="C119" i="17"/>
  <c r="O118" i="17"/>
  <c r="O119" i="17" s="1"/>
  <c r="K118" i="17"/>
  <c r="K119" i="17" s="1"/>
  <c r="O117" i="17"/>
  <c r="N117" i="17"/>
  <c r="K117" i="17"/>
  <c r="J117" i="17"/>
  <c r="O116" i="17"/>
  <c r="O178" i="17" s="1"/>
  <c r="N116" i="17"/>
  <c r="N178" i="17" s="1"/>
  <c r="M116" i="17"/>
  <c r="M117" i="17" s="1"/>
  <c r="L116" i="17"/>
  <c r="K116" i="17"/>
  <c r="K178" i="17" s="1"/>
  <c r="J116" i="17"/>
  <c r="J178" i="17" s="1"/>
  <c r="I116" i="17"/>
  <c r="I117" i="17" s="1"/>
  <c r="P115" i="17"/>
  <c r="F115" i="17" s="1"/>
  <c r="AJ115" i="19" s="1"/>
  <c r="AK115" i="19" s="1"/>
  <c r="E115" i="17"/>
  <c r="C115" i="17"/>
  <c r="P114" i="17"/>
  <c r="F114" i="17" s="1"/>
  <c r="AJ114" i="19" s="1"/>
  <c r="AK114" i="19" s="1"/>
  <c r="E114" i="17"/>
  <c r="C114" i="17"/>
  <c r="P113" i="17"/>
  <c r="F113" i="17"/>
  <c r="AJ113" i="19" s="1"/>
  <c r="E113" i="17"/>
  <c r="C113" i="17"/>
  <c r="O112" i="17"/>
  <c r="N112" i="17"/>
  <c r="K112" i="17"/>
  <c r="J112" i="17"/>
  <c r="I112" i="17"/>
  <c r="P111" i="17"/>
  <c r="O111" i="17"/>
  <c r="N111" i="17"/>
  <c r="N177" i="17" s="1"/>
  <c r="M111" i="17"/>
  <c r="M112" i="17" s="1"/>
  <c r="L111" i="17"/>
  <c r="K111" i="17"/>
  <c r="J111" i="17"/>
  <c r="J177" i="17" s="1"/>
  <c r="I111" i="17"/>
  <c r="I177" i="17" s="1"/>
  <c r="P110" i="17"/>
  <c r="F110" i="17" s="1"/>
  <c r="AJ110" i="19" s="1"/>
  <c r="AK110" i="19" s="1"/>
  <c r="G110" i="17"/>
  <c r="E110" i="17"/>
  <c r="C110" i="17"/>
  <c r="P109" i="17"/>
  <c r="F109" i="17" s="1"/>
  <c r="AJ109" i="19" s="1"/>
  <c r="AK109" i="19" s="1"/>
  <c r="E109" i="17"/>
  <c r="G109" i="17" s="1"/>
  <c r="C109" i="17"/>
  <c r="P108" i="17"/>
  <c r="F108" i="17"/>
  <c r="AJ108" i="19" s="1"/>
  <c r="AK108" i="19" s="1"/>
  <c r="E108" i="17"/>
  <c r="G108" i="17" s="1"/>
  <c r="C108" i="17"/>
  <c r="P107" i="17"/>
  <c r="F107" i="17"/>
  <c r="E107" i="17"/>
  <c r="E111" i="17" s="1"/>
  <c r="C107" i="17"/>
  <c r="O106" i="17"/>
  <c r="K106" i="17"/>
  <c r="O105" i="17"/>
  <c r="N105" i="17"/>
  <c r="N106" i="17" s="1"/>
  <c r="M105" i="17"/>
  <c r="L105" i="17"/>
  <c r="L176" i="17" s="1"/>
  <c r="K105" i="17"/>
  <c r="J105" i="17"/>
  <c r="J106" i="17" s="1"/>
  <c r="I105" i="17"/>
  <c r="P104" i="17"/>
  <c r="F104" i="17" s="1"/>
  <c r="AJ104" i="19" s="1"/>
  <c r="AK104" i="19" s="1"/>
  <c r="E104" i="17"/>
  <c r="G104" i="17" s="1"/>
  <c r="C104" i="17"/>
  <c r="P103" i="17"/>
  <c r="F103" i="17"/>
  <c r="AJ103" i="19" s="1"/>
  <c r="AK103" i="19" s="1"/>
  <c r="E103" i="17"/>
  <c r="C103" i="17"/>
  <c r="P102" i="17"/>
  <c r="F102" i="17"/>
  <c r="E102" i="17"/>
  <c r="C102" i="17"/>
  <c r="P101" i="17"/>
  <c r="P105" i="17" s="1"/>
  <c r="E101" i="17"/>
  <c r="C101" i="17"/>
  <c r="O99" i="17"/>
  <c r="O100" i="17" s="1"/>
  <c r="N99" i="17"/>
  <c r="M99" i="17"/>
  <c r="L99" i="17"/>
  <c r="L175" i="17" s="1"/>
  <c r="K99" i="17"/>
  <c r="K100" i="17" s="1"/>
  <c r="J99" i="17"/>
  <c r="I99" i="17"/>
  <c r="P98" i="17"/>
  <c r="F98" i="17"/>
  <c r="AJ98" i="19" s="1"/>
  <c r="AK98" i="19" s="1"/>
  <c r="E98" i="17"/>
  <c r="G98" i="17" s="1"/>
  <c r="C98" i="17"/>
  <c r="P97" i="17"/>
  <c r="F97" i="17"/>
  <c r="E97" i="17"/>
  <c r="C97" i="17"/>
  <c r="P96" i="17"/>
  <c r="F96" i="17" s="1"/>
  <c r="AJ96" i="19" s="1"/>
  <c r="AK96" i="19" s="1"/>
  <c r="E96" i="17"/>
  <c r="C96" i="17"/>
  <c r="P95" i="17"/>
  <c r="F95" i="17" s="1"/>
  <c r="AJ95" i="19" s="1"/>
  <c r="AK95" i="19" s="1"/>
  <c r="E95" i="17"/>
  <c r="C95" i="17"/>
  <c r="P94" i="17"/>
  <c r="F94" i="17"/>
  <c r="AJ94" i="19" s="1"/>
  <c r="AK94" i="19" s="1"/>
  <c r="E94" i="17"/>
  <c r="G94" i="17" s="1"/>
  <c r="C94" i="17"/>
  <c r="P93" i="17"/>
  <c r="F93" i="17"/>
  <c r="E93" i="17"/>
  <c r="C93" i="17"/>
  <c r="P92" i="17"/>
  <c r="F92" i="17" s="1"/>
  <c r="AJ92" i="19" s="1"/>
  <c r="AK92" i="19" s="1"/>
  <c r="G92" i="17"/>
  <c r="E92" i="17"/>
  <c r="C92" i="17"/>
  <c r="P91" i="17"/>
  <c r="F91" i="17" s="1"/>
  <c r="AJ91" i="19" s="1"/>
  <c r="AK91" i="19" s="1"/>
  <c r="E91" i="17"/>
  <c r="G91" i="17" s="1"/>
  <c r="C91" i="17"/>
  <c r="P90" i="17"/>
  <c r="F90" i="17"/>
  <c r="AJ90" i="19" s="1"/>
  <c r="AK90" i="19" s="1"/>
  <c r="E90" i="17"/>
  <c r="G90" i="17" s="1"/>
  <c r="C90" i="17"/>
  <c r="P89" i="17"/>
  <c r="F89" i="17"/>
  <c r="E89" i="17"/>
  <c r="C89" i="17"/>
  <c r="P88" i="17"/>
  <c r="F88" i="17" s="1"/>
  <c r="AJ88" i="19" s="1"/>
  <c r="AK88" i="19" s="1"/>
  <c r="G88" i="17"/>
  <c r="E88" i="17"/>
  <c r="C88" i="17"/>
  <c r="P87" i="17"/>
  <c r="E87" i="17"/>
  <c r="C87" i="17"/>
  <c r="N86" i="17"/>
  <c r="M86" i="17"/>
  <c r="J86" i="17"/>
  <c r="I86" i="17"/>
  <c r="C86" i="17"/>
  <c r="O85" i="17"/>
  <c r="O174" i="17" s="1"/>
  <c r="N85" i="17"/>
  <c r="N118" i="17" s="1"/>
  <c r="N119" i="17" s="1"/>
  <c r="M85" i="17"/>
  <c r="M167" i="17" s="1"/>
  <c r="M168" i="17" s="1"/>
  <c r="L85" i="17"/>
  <c r="K85" i="17"/>
  <c r="K174" i="17" s="1"/>
  <c r="J85" i="17"/>
  <c r="J118" i="17" s="1"/>
  <c r="J119" i="17" s="1"/>
  <c r="I85" i="17"/>
  <c r="I167" i="17" s="1"/>
  <c r="I168" i="17" s="1"/>
  <c r="P84" i="17"/>
  <c r="F84" i="17" s="1"/>
  <c r="AJ84" i="19" s="1"/>
  <c r="AK84" i="19" s="1"/>
  <c r="G84" i="17"/>
  <c r="E84" i="17"/>
  <c r="C84" i="17"/>
  <c r="P83" i="17"/>
  <c r="F83" i="17" s="1"/>
  <c r="AJ83" i="19" s="1"/>
  <c r="AK83" i="19" s="1"/>
  <c r="E83" i="17"/>
  <c r="G83" i="17" s="1"/>
  <c r="C83" i="17"/>
  <c r="P82" i="17"/>
  <c r="F82" i="17"/>
  <c r="AJ82" i="19" s="1"/>
  <c r="AK82" i="19" s="1"/>
  <c r="E82" i="17"/>
  <c r="G82" i="17" s="1"/>
  <c r="C82" i="17"/>
  <c r="P81" i="17"/>
  <c r="F81" i="17"/>
  <c r="E81" i="17"/>
  <c r="C81" i="17"/>
  <c r="P80" i="17"/>
  <c r="F80" i="17" s="1"/>
  <c r="AJ80" i="19" s="1"/>
  <c r="AK80" i="19" s="1"/>
  <c r="G80" i="17"/>
  <c r="E80" i="17"/>
  <c r="C80" i="17"/>
  <c r="P79" i="17"/>
  <c r="F79" i="17" s="1"/>
  <c r="AJ79" i="19" s="1"/>
  <c r="AK79" i="19" s="1"/>
  <c r="E79" i="17"/>
  <c r="G79" i="17" s="1"/>
  <c r="C79" i="17"/>
  <c r="P78" i="17"/>
  <c r="F78" i="17"/>
  <c r="AJ78" i="19" s="1"/>
  <c r="AK78" i="19" s="1"/>
  <c r="E78" i="17"/>
  <c r="G78" i="17" s="1"/>
  <c r="C78" i="17"/>
  <c r="P77" i="17"/>
  <c r="F77" i="17"/>
  <c r="E77" i="17"/>
  <c r="C77" i="17"/>
  <c r="P76" i="17"/>
  <c r="F76" i="17" s="1"/>
  <c r="AJ76" i="19" s="1"/>
  <c r="AK76" i="19" s="1"/>
  <c r="G76" i="17"/>
  <c r="E76" i="17"/>
  <c r="C76" i="17"/>
  <c r="P75" i="17"/>
  <c r="F75" i="17" s="1"/>
  <c r="AJ75" i="19" s="1"/>
  <c r="AK75" i="19" s="1"/>
  <c r="E75" i="17"/>
  <c r="G75" i="17" s="1"/>
  <c r="C75" i="17"/>
  <c r="P74" i="17"/>
  <c r="F74" i="17"/>
  <c r="AJ74" i="19" s="1"/>
  <c r="AK74" i="19" s="1"/>
  <c r="E74" i="17"/>
  <c r="G74" i="17" s="1"/>
  <c r="C74" i="17"/>
  <c r="P73" i="17"/>
  <c r="F73" i="17"/>
  <c r="E73" i="17"/>
  <c r="C73" i="17"/>
  <c r="P72" i="17"/>
  <c r="F72" i="17" s="1"/>
  <c r="AJ72" i="19" s="1"/>
  <c r="AK72" i="19" s="1"/>
  <c r="E72" i="17"/>
  <c r="C72" i="17"/>
  <c r="P71" i="17"/>
  <c r="F71" i="17" s="1"/>
  <c r="AJ71" i="19" s="1"/>
  <c r="AK71" i="19" s="1"/>
  <c r="E71" i="17"/>
  <c r="C71" i="17"/>
  <c r="P70" i="17"/>
  <c r="F70" i="17"/>
  <c r="AJ70" i="19" s="1"/>
  <c r="AK70" i="19" s="1"/>
  <c r="E70" i="17"/>
  <c r="G70" i="17" s="1"/>
  <c r="C70" i="17"/>
  <c r="P69" i="17"/>
  <c r="F69" i="17"/>
  <c r="E69" i="17"/>
  <c r="C69" i="17"/>
  <c r="P68" i="17"/>
  <c r="F68" i="17" s="1"/>
  <c r="AJ68" i="19" s="1"/>
  <c r="AK68" i="19" s="1"/>
  <c r="G68" i="17"/>
  <c r="E68" i="17"/>
  <c r="C68" i="17"/>
  <c r="P67" i="17"/>
  <c r="F67" i="17" s="1"/>
  <c r="AJ67" i="19" s="1"/>
  <c r="AK67" i="19" s="1"/>
  <c r="E67" i="17"/>
  <c r="G67" i="17" s="1"/>
  <c r="C67" i="17"/>
  <c r="P66" i="17"/>
  <c r="F66" i="17"/>
  <c r="AJ66" i="19" s="1"/>
  <c r="AK66" i="19" s="1"/>
  <c r="E66" i="17"/>
  <c r="G66" i="17" s="1"/>
  <c r="C66" i="17"/>
  <c r="P65" i="17"/>
  <c r="F65" i="17"/>
  <c r="G65" i="17" s="1"/>
  <c r="E65" i="17"/>
  <c r="C65" i="17"/>
  <c r="P64" i="17"/>
  <c r="F64" i="17" s="1"/>
  <c r="AJ64" i="19" s="1"/>
  <c r="AK64" i="19" s="1"/>
  <c r="G64" i="17"/>
  <c r="E64" i="17"/>
  <c r="C64" i="17"/>
  <c r="P63" i="17"/>
  <c r="F63" i="17" s="1"/>
  <c r="AJ63" i="19" s="1"/>
  <c r="AK63" i="19" s="1"/>
  <c r="E63" i="17"/>
  <c r="G63" i="17" s="1"/>
  <c r="C63" i="17"/>
  <c r="P62" i="17"/>
  <c r="F62" i="17"/>
  <c r="AJ62" i="19" s="1"/>
  <c r="AK62" i="19" s="1"/>
  <c r="E62" i="17"/>
  <c r="G62" i="17" s="1"/>
  <c r="C62" i="17"/>
  <c r="P61" i="17"/>
  <c r="F61" i="17"/>
  <c r="E61" i="17"/>
  <c r="C61" i="17"/>
  <c r="P60" i="17"/>
  <c r="F60" i="17" s="1"/>
  <c r="AJ60" i="19" s="1"/>
  <c r="AK60" i="19" s="1"/>
  <c r="G60" i="17"/>
  <c r="E60" i="17"/>
  <c r="C60" i="17"/>
  <c r="P59" i="17"/>
  <c r="F59" i="17" s="1"/>
  <c r="AJ59" i="19" s="1"/>
  <c r="AK59" i="19" s="1"/>
  <c r="E59" i="17"/>
  <c r="G59" i="17" s="1"/>
  <c r="C59" i="17"/>
  <c r="P58" i="17"/>
  <c r="F58" i="17"/>
  <c r="AJ58" i="19" s="1"/>
  <c r="AK58" i="19" s="1"/>
  <c r="E58" i="17"/>
  <c r="G58" i="17" s="1"/>
  <c r="C58" i="17"/>
  <c r="P57" i="17"/>
  <c r="F57" i="17"/>
  <c r="G57" i="17" s="1"/>
  <c r="E57" i="17"/>
  <c r="C57" i="17"/>
  <c r="P56" i="17"/>
  <c r="F56" i="17" s="1"/>
  <c r="AJ56" i="19" s="1"/>
  <c r="AK56" i="19" s="1"/>
  <c r="E56" i="17"/>
  <c r="C56" i="17"/>
  <c r="P55" i="17"/>
  <c r="F55" i="17" s="1"/>
  <c r="AJ55" i="19" s="1"/>
  <c r="E55" i="17"/>
  <c r="C55" i="17"/>
  <c r="P54" i="17"/>
  <c r="F54" i="17"/>
  <c r="AJ54" i="19" s="1"/>
  <c r="AK54" i="19" s="1"/>
  <c r="E54" i="17"/>
  <c r="G54" i="17" s="1"/>
  <c r="C54" i="17"/>
  <c r="P53" i="17"/>
  <c r="F53" i="17"/>
  <c r="E53" i="17"/>
  <c r="C53" i="17"/>
  <c r="P52" i="17"/>
  <c r="F52" i="17" s="1"/>
  <c r="AJ52" i="19" s="1"/>
  <c r="AK52" i="19" s="1"/>
  <c r="G52" i="17"/>
  <c r="E52" i="17"/>
  <c r="C52" i="17"/>
  <c r="P51" i="17"/>
  <c r="F51" i="17" s="1"/>
  <c r="AJ51" i="19" s="1"/>
  <c r="AK51" i="19" s="1"/>
  <c r="E51" i="17"/>
  <c r="G51" i="17" s="1"/>
  <c r="C51" i="17"/>
  <c r="P50" i="17"/>
  <c r="F50" i="17"/>
  <c r="AJ50" i="19" s="1"/>
  <c r="AK50" i="19" s="1"/>
  <c r="E50" i="17"/>
  <c r="G50" i="17" s="1"/>
  <c r="C50" i="17"/>
  <c r="P49" i="17"/>
  <c r="F49" i="17"/>
  <c r="G49" i="17" s="1"/>
  <c r="E49" i="17"/>
  <c r="C49" i="17"/>
  <c r="P48" i="17"/>
  <c r="F48" i="17" s="1"/>
  <c r="AJ48" i="19" s="1"/>
  <c r="AK48" i="19" s="1"/>
  <c r="G48" i="17"/>
  <c r="E48" i="17"/>
  <c r="C48" i="17"/>
  <c r="P47" i="17"/>
  <c r="F47" i="17" s="1"/>
  <c r="AJ47" i="19" s="1"/>
  <c r="AK47" i="19" s="1"/>
  <c r="E47" i="17"/>
  <c r="G47" i="17" s="1"/>
  <c r="C47" i="17"/>
  <c r="P46" i="17"/>
  <c r="F46" i="17"/>
  <c r="AJ46" i="19" s="1"/>
  <c r="AK46" i="19" s="1"/>
  <c r="E46" i="17"/>
  <c r="G46" i="17" s="1"/>
  <c r="C46" i="17"/>
  <c r="P45" i="17"/>
  <c r="F45" i="17"/>
  <c r="E45" i="17"/>
  <c r="C45" i="17"/>
  <c r="P44" i="17"/>
  <c r="F44" i="17" s="1"/>
  <c r="AJ44" i="19" s="1"/>
  <c r="AK44" i="19" s="1"/>
  <c r="G44" i="17"/>
  <c r="E44" i="17"/>
  <c r="C44" i="17"/>
  <c r="P43" i="17"/>
  <c r="F43" i="17" s="1"/>
  <c r="AJ43" i="19" s="1"/>
  <c r="AK43" i="19" s="1"/>
  <c r="E43" i="17"/>
  <c r="G43" i="17" s="1"/>
  <c r="C43" i="17"/>
  <c r="P42" i="17"/>
  <c r="F42" i="17"/>
  <c r="AJ42" i="19" s="1"/>
  <c r="AK42" i="19" s="1"/>
  <c r="E42" i="17"/>
  <c r="G42" i="17" s="1"/>
  <c r="C42" i="17"/>
  <c r="P41" i="17"/>
  <c r="F41" i="17"/>
  <c r="E41" i="17"/>
  <c r="C41" i="17"/>
  <c r="P40" i="17"/>
  <c r="F40" i="17" s="1"/>
  <c r="AJ40" i="19" s="1"/>
  <c r="AK40" i="19" s="1"/>
  <c r="E40" i="17"/>
  <c r="C40" i="17"/>
  <c r="P39" i="17"/>
  <c r="F39" i="17" s="1"/>
  <c r="AJ39" i="19" s="1"/>
  <c r="AK39" i="19" s="1"/>
  <c r="E39" i="17"/>
  <c r="C39" i="17"/>
  <c r="P38" i="17"/>
  <c r="F38" i="17"/>
  <c r="AJ38" i="19" s="1"/>
  <c r="AK38" i="19" s="1"/>
  <c r="E38" i="17"/>
  <c r="G38" i="17" s="1"/>
  <c r="C38" i="17"/>
  <c r="P37" i="17"/>
  <c r="F37" i="17"/>
  <c r="E37" i="17"/>
  <c r="C37" i="17"/>
  <c r="P36" i="17"/>
  <c r="F36" i="17" s="1"/>
  <c r="AJ36" i="19" s="1"/>
  <c r="C36" i="17"/>
  <c r="P35" i="17"/>
  <c r="F35" i="17" s="1"/>
  <c r="AJ35" i="19" s="1"/>
  <c r="AK35" i="19" s="1"/>
  <c r="E35" i="17"/>
  <c r="G35" i="17" s="1"/>
  <c r="C35" i="17"/>
  <c r="P34" i="17"/>
  <c r="F34" i="17"/>
  <c r="AJ34" i="19" s="1"/>
  <c r="E34" i="17"/>
  <c r="G34" i="17" s="1"/>
  <c r="C34" i="17"/>
  <c r="P33" i="17"/>
  <c r="F33" i="17"/>
  <c r="E33" i="17"/>
  <c r="C33" i="17"/>
  <c r="P32" i="17"/>
  <c r="F32" i="17" s="1"/>
  <c r="AJ32" i="19" s="1"/>
  <c r="AK32" i="19" s="1"/>
  <c r="G32" i="17"/>
  <c r="E32" i="17"/>
  <c r="C32" i="17"/>
  <c r="P31" i="17"/>
  <c r="F31" i="17" s="1"/>
  <c r="E31" i="17"/>
  <c r="G31" i="17" s="1"/>
  <c r="C31" i="17"/>
  <c r="N30" i="17"/>
  <c r="M30" i="17"/>
  <c r="J30" i="17"/>
  <c r="I30" i="17"/>
  <c r="O27" i="17"/>
  <c r="O28" i="17" s="1"/>
  <c r="K27" i="17"/>
  <c r="K28" i="17" s="1"/>
  <c r="D27" i="17"/>
  <c r="P26" i="17"/>
  <c r="F26" i="17" s="1"/>
  <c r="AJ26" i="19" s="1"/>
  <c r="AK26" i="19" s="1"/>
  <c r="G26" i="17"/>
  <c r="E26" i="17"/>
  <c r="C26" i="17"/>
  <c r="P25" i="17"/>
  <c r="F25" i="17" s="1"/>
  <c r="E25" i="17"/>
  <c r="C25" i="17"/>
  <c r="P24" i="17"/>
  <c r="F24" i="17"/>
  <c r="AJ24" i="19" s="1"/>
  <c r="AK24" i="19" s="1"/>
  <c r="E24" i="17"/>
  <c r="C24" i="17"/>
  <c r="P23" i="17"/>
  <c r="F23" i="17"/>
  <c r="E23" i="17"/>
  <c r="C23" i="17"/>
  <c r="P22" i="17"/>
  <c r="F22" i="17" s="1"/>
  <c r="AJ22" i="19" s="1"/>
  <c r="AK22" i="19" s="1"/>
  <c r="G22" i="17"/>
  <c r="E22" i="17"/>
  <c r="C22" i="17"/>
  <c r="P21" i="17"/>
  <c r="F21" i="17" s="1"/>
  <c r="E21" i="17"/>
  <c r="C21" i="17"/>
  <c r="P20" i="17"/>
  <c r="F20" i="17"/>
  <c r="AJ20" i="19" s="1"/>
  <c r="AK20" i="19" s="1"/>
  <c r="E20" i="17"/>
  <c r="C20" i="17"/>
  <c r="O19" i="17"/>
  <c r="N19" i="17"/>
  <c r="N27" i="17" s="1"/>
  <c r="K19" i="17"/>
  <c r="J19" i="17"/>
  <c r="J27" i="17" s="1"/>
  <c r="C19" i="17"/>
  <c r="P18" i="17"/>
  <c r="P30" i="17" s="1"/>
  <c r="M18" i="17"/>
  <c r="L18" i="17"/>
  <c r="L30" i="17" s="1"/>
  <c r="K18" i="17"/>
  <c r="K30" i="17" s="1"/>
  <c r="J18" i="17"/>
  <c r="I18" i="17"/>
  <c r="O16" i="17"/>
  <c r="O172" i="17" s="1"/>
  <c r="N16" i="17"/>
  <c r="N166" i="17" s="1"/>
  <c r="M16" i="17"/>
  <c r="M172" i="17" s="1"/>
  <c r="L16" i="17"/>
  <c r="K16" i="17"/>
  <c r="K172" i="17" s="1"/>
  <c r="J16" i="17"/>
  <c r="J166" i="17" s="1"/>
  <c r="I16" i="17"/>
  <c r="I172" i="17" s="1"/>
  <c r="P15" i="17"/>
  <c r="F15" i="17" s="1"/>
  <c r="AJ15" i="19" s="1"/>
  <c r="AK15" i="19" s="1"/>
  <c r="G15" i="17"/>
  <c r="E15" i="17"/>
  <c r="C15" i="17"/>
  <c r="P14" i="17"/>
  <c r="F14" i="17" s="1"/>
  <c r="E14" i="17"/>
  <c r="C14" i="17"/>
  <c r="P13" i="17"/>
  <c r="F13" i="17"/>
  <c r="AJ13" i="19" s="1"/>
  <c r="E13" i="17"/>
  <c r="C13" i="17"/>
  <c r="P12" i="17"/>
  <c r="F12" i="17"/>
  <c r="E12" i="17"/>
  <c r="C12" i="17"/>
  <c r="P11" i="17"/>
  <c r="F11" i="17" s="1"/>
  <c r="AJ11" i="19" s="1"/>
  <c r="AK11" i="19" s="1"/>
  <c r="E11" i="17"/>
  <c r="C11" i="17"/>
  <c r="P10" i="17"/>
  <c r="F10" i="17" s="1"/>
  <c r="E10" i="17"/>
  <c r="C10" i="17"/>
  <c r="P9" i="17"/>
  <c r="F9" i="17"/>
  <c r="AJ9" i="19" s="1"/>
  <c r="E9" i="17"/>
  <c r="C9" i="17"/>
  <c r="P8" i="17"/>
  <c r="F8" i="17"/>
  <c r="E8" i="17"/>
  <c r="C8" i="17"/>
  <c r="P7" i="17"/>
  <c r="F7" i="17" s="1"/>
  <c r="G7" i="17"/>
  <c r="E7" i="17"/>
  <c r="C7" i="17"/>
  <c r="O6" i="17"/>
  <c r="O30" i="17" s="1"/>
  <c r="N6" i="17"/>
  <c r="E5" i="17"/>
  <c r="O179" i="16"/>
  <c r="N179" i="16"/>
  <c r="K179" i="16"/>
  <c r="J179" i="16"/>
  <c r="I178" i="16"/>
  <c r="L177" i="16"/>
  <c r="O176" i="16"/>
  <c r="L176" i="16"/>
  <c r="K176" i="16"/>
  <c r="N175" i="16"/>
  <c r="J175" i="16"/>
  <c r="O172" i="16"/>
  <c r="L172" i="16"/>
  <c r="K172" i="16"/>
  <c r="P171" i="16"/>
  <c r="P170" i="16"/>
  <c r="M170" i="16"/>
  <c r="L170" i="16"/>
  <c r="K170" i="16"/>
  <c r="J170" i="16"/>
  <c r="I170" i="16"/>
  <c r="O166" i="16"/>
  <c r="K166" i="16"/>
  <c r="J166" i="16"/>
  <c r="C166" i="16"/>
  <c r="O165" i="16"/>
  <c r="N165" i="16"/>
  <c r="M165" i="16"/>
  <c r="L165" i="16"/>
  <c r="L179" i="16" s="1"/>
  <c r="K165" i="16"/>
  <c r="J165" i="16"/>
  <c r="I165" i="16"/>
  <c r="P164" i="16"/>
  <c r="F164" i="16" s="1"/>
  <c r="AG164" i="19" s="1"/>
  <c r="AH164" i="19" s="1"/>
  <c r="E164" i="16"/>
  <c r="G164" i="16" s="1"/>
  <c r="C164" i="16"/>
  <c r="P163" i="16"/>
  <c r="F163" i="16"/>
  <c r="AG163" i="19" s="1"/>
  <c r="AH163" i="19" s="1"/>
  <c r="E163" i="16"/>
  <c r="G163" i="16" s="1"/>
  <c r="C163" i="16"/>
  <c r="P162" i="16"/>
  <c r="F162" i="16"/>
  <c r="E162" i="16"/>
  <c r="C162" i="16"/>
  <c r="P161" i="16"/>
  <c r="F161" i="16" s="1"/>
  <c r="AG161" i="19" s="1"/>
  <c r="AH161" i="19" s="1"/>
  <c r="E161" i="16"/>
  <c r="C161" i="16"/>
  <c r="P160" i="16"/>
  <c r="F160" i="16" s="1"/>
  <c r="AG160" i="19" s="1"/>
  <c r="AH160" i="19" s="1"/>
  <c r="E160" i="16"/>
  <c r="C160" i="16"/>
  <c r="P159" i="16"/>
  <c r="F159" i="16"/>
  <c r="AG159" i="19" s="1"/>
  <c r="AH159" i="19" s="1"/>
  <c r="E159" i="16"/>
  <c r="G159" i="16" s="1"/>
  <c r="C159" i="16"/>
  <c r="P158" i="16"/>
  <c r="F158" i="16"/>
  <c r="E158" i="16"/>
  <c r="C158" i="16"/>
  <c r="P157" i="16"/>
  <c r="F157" i="16" s="1"/>
  <c r="AG157" i="19" s="1"/>
  <c r="AH157" i="19" s="1"/>
  <c r="G157" i="16"/>
  <c r="E157" i="16"/>
  <c r="C157" i="16"/>
  <c r="P156" i="16"/>
  <c r="F156" i="16" s="1"/>
  <c r="AG156" i="19" s="1"/>
  <c r="AH156" i="19" s="1"/>
  <c r="E156" i="16"/>
  <c r="G156" i="16" s="1"/>
  <c r="C156" i="16"/>
  <c r="P155" i="16"/>
  <c r="F155" i="16"/>
  <c r="AG155" i="19" s="1"/>
  <c r="E155" i="16"/>
  <c r="G155" i="16" s="1"/>
  <c r="C155" i="16"/>
  <c r="P154" i="16"/>
  <c r="F154" i="16"/>
  <c r="E154" i="16"/>
  <c r="C154" i="16"/>
  <c r="P153" i="16"/>
  <c r="F153" i="16" s="1"/>
  <c r="AG153" i="19" s="1"/>
  <c r="AH153" i="19" s="1"/>
  <c r="G153" i="16"/>
  <c r="E153" i="16"/>
  <c r="C153" i="16"/>
  <c r="P152" i="16"/>
  <c r="F152" i="16" s="1"/>
  <c r="AG152" i="19" s="1"/>
  <c r="AH152" i="19" s="1"/>
  <c r="E152" i="16"/>
  <c r="G152" i="16" s="1"/>
  <c r="C152" i="16"/>
  <c r="P151" i="16"/>
  <c r="F151" i="16"/>
  <c r="AG151" i="19" s="1"/>
  <c r="AH151" i="19" s="1"/>
  <c r="E151" i="16"/>
  <c r="G151" i="16" s="1"/>
  <c r="C151" i="16"/>
  <c r="P150" i="16"/>
  <c r="F150" i="16"/>
  <c r="E150" i="16"/>
  <c r="C150" i="16"/>
  <c r="P149" i="16"/>
  <c r="F149" i="16" s="1"/>
  <c r="AG149" i="19" s="1"/>
  <c r="AH149" i="19" s="1"/>
  <c r="G149" i="16"/>
  <c r="E149" i="16"/>
  <c r="C149" i="16"/>
  <c r="P148" i="16"/>
  <c r="F148" i="16" s="1"/>
  <c r="AG148" i="19" s="1"/>
  <c r="AH148" i="19" s="1"/>
  <c r="E148" i="16"/>
  <c r="G148" i="16" s="1"/>
  <c r="C148" i="16"/>
  <c r="P147" i="16"/>
  <c r="F147" i="16"/>
  <c r="AG147" i="19" s="1"/>
  <c r="AH147" i="19" s="1"/>
  <c r="E147" i="16"/>
  <c r="G147" i="16" s="1"/>
  <c r="C147" i="16"/>
  <c r="P146" i="16"/>
  <c r="F146" i="16"/>
  <c r="E146" i="16"/>
  <c r="C146" i="16"/>
  <c r="P145" i="16"/>
  <c r="F145" i="16" s="1"/>
  <c r="AG145" i="19" s="1"/>
  <c r="AH145" i="19" s="1"/>
  <c r="E145" i="16"/>
  <c r="C145" i="16"/>
  <c r="P144" i="16"/>
  <c r="F144" i="16" s="1"/>
  <c r="AG144" i="19" s="1"/>
  <c r="AH144" i="19" s="1"/>
  <c r="E144" i="16"/>
  <c r="C144" i="16"/>
  <c r="P143" i="16"/>
  <c r="F143" i="16"/>
  <c r="AG143" i="19" s="1"/>
  <c r="E143" i="16"/>
  <c r="G143" i="16" s="1"/>
  <c r="C143" i="16"/>
  <c r="P142" i="16"/>
  <c r="F142" i="16"/>
  <c r="E142" i="16"/>
  <c r="C142" i="16"/>
  <c r="P141" i="16"/>
  <c r="F141" i="16" s="1"/>
  <c r="AG141" i="19" s="1"/>
  <c r="AH141" i="19" s="1"/>
  <c r="G141" i="16"/>
  <c r="E141" i="16"/>
  <c r="C141" i="16"/>
  <c r="P140" i="16"/>
  <c r="F140" i="16" s="1"/>
  <c r="AG140" i="19" s="1"/>
  <c r="AH140" i="19" s="1"/>
  <c r="E140" i="16"/>
  <c r="G140" i="16" s="1"/>
  <c r="C140" i="16"/>
  <c r="P139" i="16"/>
  <c r="F139" i="16"/>
  <c r="AG139" i="19" s="1"/>
  <c r="AH139" i="19" s="1"/>
  <c r="E139" i="16"/>
  <c r="G139" i="16" s="1"/>
  <c r="C139" i="16"/>
  <c r="P138" i="16"/>
  <c r="F138" i="16"/>
  <c r="E138" i="16"/>
  <c r="C138" i="16"/>
  <c r="P137" i="16"/>
  <c r="F137" i="16" s="1"/>
  <c r="AG137" i="19" s="1"/>
  <c r="AH137" i="19" s="1"/>
  <c r="G137" i="16"/>
  <c r="E137" i="16"/>
  <c r="C137" i="16"/>
  <c r="P136" i="16"/>
  <c r="F136" i="16" s="1"/>
  <c r="AG136" i="19" s="1"/>
  <c r="AH136" i="19" s="1"/>
  <c r="E136" i="16"/>
  <c r="G136" i="16" s="1"/>
  <c r="C136" i="16"/>
  <c r="P135" i="16"/>
  <c r="F135" i="16"/>
  <c r="AG135" i="19" s="1"/>
  <c r="AH135" i="19" s="1"/>
  <c r="E135" i="16"/>
  <c r="G135" i="16" s="1"/>
  <c r="C135" i="16"/>
  <c r="P134" i="16"/>
  <c r="F134" i="16"/>
  <c r="E134" i="16"/>
  <c r="C134" i="16"/>
  <c r="P133" i="16"/>
  <c r="F133" i="16" s="1"/>
  <c r="AG133" i="19" s="1"/>
  <c r="AH133" i="19" s="1"/>
  <c r="G133" i="16"/>
  <c r="E133" i="16"/>
  <c r="C133" i="16"/>
  <c r="P132" i="16"/>
  <c r="F132" i="16" s="1"/>
  <c r="AG132" i="19" s="1"/>
  <c r="AH132" i="19" s="1"/>
  <c r="E132" i="16"/>
  <c r="G132" i="16" s="1"/>
  <c r="C132" i="16"/>
  <c r="P131" i="16"/>
  <c r="F131" i="16"/>
  <c r="AG131" i="19" s="1"/>
  <c r="AH131" i="19" s="1"/>
  <c r="E131" i="16"/>
  <c r="G131" i="16" s="1"/>
  <c r="C131" i="16"/>
  <c r="P130" i="16"/>
  <c r="F130" i="16"/>
  <c r="E130" i="16"/>
  <c r="C130" i="16"/>
  <c r="P129" i="16"/>
  <c r="F129" i="16" s="1"/>
  <c r="AG129" i="19" s="1"/>
  <c r="AH129" i="19" s="1"/>
  <c r="E129" i="16"/>
  <c r="C129" i="16"/>
  <c r="P128" i="16"/>
  <c r="F128" i="16" s="1"/>
  <c r="AG128" i="19" s="1"/>
  <c r="AH128" i="19" s="1"/>
  <c r="E128" i="16"/>
  <c r="C128" i="16"/>
  <c r="P127" i="16"/>
  <c r="F127" i="16"/>
  <c r="AG127" i="19" s="1"/>
  <c r="AH127" i="19" s="1"/>
  <c r="E127" i="16"/>
  <c r="G127" i="16" s="1"/>
  <c r="C127" i="16"/>
  <c r="P126" i="16"/>
  <c r="F126" i="16"/>
  <c r="E126" i="16"/>
  <c r="C126" i="16"/>
  <c r="P125" i="16"/>
  <c r="F125" i="16" s="1"/>
  <c r="AG125" i="19" s="1"/>
  <c r="AH125" i="19" s="1"/>
  <c r="G125" i="16"/>
  <c r="E125" i="16"/>
  <c r="C125" i="16"/>
  <c r="P124" i="16"/>
  <c r="F124" i="16" s="1"/>
  <c r="AG124" i="19" s="1"/>
  <c r="AH124" i="19" s="1"/>
  <c r="E124" i="16"/>
  <c r="G124" i="16" s="1"/>
  <c r="C124" i="16"/>
  <c r="P123" i="16"/>
  <c r="F123" i="16"/>
  <c r="AG123" i="19" s="1"/>
  <c r="AH123" i="19" s="1"/>
  <c r="E123" i="16"/>
  <c r="G123" i="16" s="1"/>
  <c r="C123" i="16"/>
  <c r="P122" i="16"/>
  <c r="F122" i="16"/>
  <c r="E122" i="16"/>
  <c r="C122" i="16"/>
  <c r="P121" i="16"/>
  <c r="F121" i="16" s="1"/>
  <c r="AG121" i="19" s="1"/>
  <c r="AH121" i="19" s="1"/>
  <c r="G121" i="16"/>
  <c r="E121" i="16"/>
  <c r="C121" i="16"/>
  <c r="P120" i="16"/>
  <c r="E120" i="16"/>
  <c r="C120" i="16"/>
  <c r="C119" i="16"/>
  <c r="L118" i="16"/>
  <c r="L119" i="16" s="1"/>
  <c r="O117" i="16"/>
  <c r="L117" i="16"/>
  <c r="K117" i="16"/>
  <c r="O116" i="16"/>
  <c r="O178" i="16" s="1"/>
  <c r="N116" i="16"/>
  <c r="N117" i="16" s="1"/>
  <c r="M116" i="16"/>
  <c r="M178" i="16" s="1"/>
  <c r="L116" i="16"/>
  <c r="L178" i="16" s="1"/>
  <c r="K116" i="16"/>
  <c r="K178" i="16" s="1"/>
  <c r="J116" i="16"/>
  <c r="J117" i="16" s="1"/>
  <c r="I116" i="16"/>
  <c r="P115" i="16"/>
  <c r="F115" i="16" s="1"/>
  <c r="AG115" i="19" s="1"/>
  <c r="AH115" i="19" s="1"/>
  <c r="E115" i="16"/>
  <c r="G115" i="16" s="1"/>
  <c r="C115" i="16"/>
  <c r="P114" i="16"/>
  <c r="F114" i="16"/>
  <c r="AG114" i="19" s="1"/>
  <c r="AH114" i="19" s="1"/>
  <c r="E114" i="16"/>
  <c r="C114" i="16"/>
  <c r="P113" i="16"/>
  <c r="F113" i="16"/>
  <c r="E113" i="16"/>
  <c r="C113" i="16"/>
  <c r="O112" i="16"/>
  <c r="L112" i="16"/>
  <c r="K112" i="16"/>
  <c r="I112" i="16"/>
  <c r="O111" i="16"/>
  <c r="O177" i="16" s="1"/>
  <c r="N111" i="16"/>
  <c r="M111" i="16"/>
  <c r="L111" i="16"/>
  <c r="K111" i="16"/>
  <c r="K177" i="16" s="1"/>
  <c r="J111" i="16"/>
  <c r="J112" i="16" s="1"/>
  <c r="I111" i="16"/>
  <c r="I177" i="16" s="1"/>
  <c r="P110" i="16"/>
  <c r="F110" i="16" s="1"/>
  <c r="AG110" i="19" s="1"/>
  <c r="AH110" i="19" s="1"/>
  <c r="E110" i="16"/>
  <c r="G110" i="16" s="1"/>
  <c r="C110" i="16"/>
  <c r="P109" i="16"/>
  <c r="F109" i="16"/>
  <c r="AG109" i="19" s="1"/>
  <c r="AH109" i="19" s="1"/>
  <c r="E109" i="16"/>
  <c r="C109" i="16"/>
  <c r="P108" i="16"/>
  <c r="F108" i="16"/>
  <c r="E108" i="16"/>
  <c r="C108" i="16"/>
  <c r="P107" i="16"/>
  <c r="P111" i="16" s="1"/>
  <c r="E107" i="16"/>
  <c r="C107" i="16"/>
  <c r="L106" i="16"/>
  <c r="O105" i="16"/>
  <c r="O106" i="16" s="1"/>
  <c r="N105" i="16"/>
  <c r="M105" i="16"/>
  <c r="M176" i="16" s="1"/>
  <c r="L105" i="16"/>
  <c r="K105" i="16"/>
  <c r="K106" i="16" s="1"/>
  <c r="J105" i="16"/>
  <c r="I105" i="16"/>
  <c r="I176" i="16" s="1"/>
  <c r="P104" i="16"/>
  <c r="F104" i="16"/>
  <c r="AG104" i="19" s="1"/>
  <c r="AH104" i="19" s="1"/>
  <c r="E104" i="16"/>
  <c r="G104" i="16" s="1"/>
  <c r="C104" i="16"/>
  <c r="P103" i="16"/>
  <c r="F103" i="16"/>
  <c r="E103" i="16"/>
  <c r="C103" i="16"/>
  <c r="P102" i="16"/>
  <c r="F102" i="16" s="1"/>
  <c r="AG102" i="19" s="1"/>
  <c r="AH102" i="19" s="1"/>
  <c r="G102" i="16"/>
  <c r="E102" i="16"/>
  <c r="C102" i="16"/>
  <c r="P101" i="16"/>
  <c r="E101" i="16"/>
  <c r="C101" i="16"/>
  <c r="I100" i="16"/>
  <c r="O99" i="16"/>
  <c r="N99" i="16"/>
  <c r="M99" i="16"/>
  <c r="M175" i="16" s="1"/>
  <c r="L99" i="16"/>
  <c r="L100" i="16" s="1"/>
  <c r="K99" i="16"/>
  <c r="J99" i="16"/>
  <c r="I99" i="16"/>
  <c r="I175" i="16" s="1"/>
  <c r="P98" i="16"/>
  <c r="F98" i="16"/>
  <c r="E98" i="16"/>
  <c r="C98" i="16"/>
  <c r="P97" i="16"/>
  <c r="F97" i="16" s="1"/>
  <c r="AG97" i="19" s="1"/>
  <c r="AH97" i="19" s="1"/>
  <c r="E97" i="16"/>
  <c r="C97" i="16"/>
  <c r="P96" i="16"/>
  <c r="F96" i="16" s="1"/>
  <c r="AG96" i="19" s="1"/>
  <c r="AH96" i="19" s="1"/>
  <c r="E96" i="16"/>
  <c r="C96" i="16"/>
  <c r="P95" i="16"/>
  <c r="F95" i="16"/>
  <c r="AG95" i="19" s="1"/>
  <c r="AH95" i="19" s="1"/>
  <c r="E95" i="16"/>
  <c r="G95" i="16" s="1"/>
  <c r="C95" i="16"/>
  <c r="P94" i="16"/>
  <c r="F94" i="16"/>
  <c r="E94" i="16"/>
  <c r="C94" i="16"/>
  <c r="P93" i="16"/>
  <c r="F93" i="16" s="1"/>
  <c r="AG93" i="19" s="1"/>
  <c r="E93" i="16"/>
  <c r="G93" i="16" s="1"/>
  <c r="C93" i="16"/>
  <c r="P92" i="16"/>
  <c r="F92" i="16" s="1"/>
  <c r="AG92" i="19" s="1"/>
  <c r="AH92" i="19" s="1"/>
  <c r="E92" i="16"/>
  <c r="G92" i="16" s="1"/>
  <c r="C92" i="16"/>
  <c r="P91" i="16"/>
  <c r="F91" i="16"/>
  <c r="AG91" i="19" s="1"/>
  <c r="AH91" i="19" s="1"/>
  <c r="E91" i="16"/>
  <c r="G91" i="16" s="1"/>
  <c r="C91" i="16"/>
  <c r="P90" i="16"/>
  <c r="F90" i="16"/>
  <c r="E90" i="16"/>
  <c r="C90" i="16"/>
  <c r="P89" i="16"/>
  <c r="F89" i="16" s="1"/>
  <c r="AG89" i="19" s="1"/>
  <c r="AH89" i="19" s="1"/>
  <c r="G89" i="16"/>
  <c r="E89" i="16"/>
  <c r="C89" i="16"/>
  <c r="P88" i="16"/>
  <c r="E88" i="16"/>
  <c r="C88" i="16"/>
  <c r="P87" i="16"/>
  <c r="F87" i="16"/>
  <c r="AG87" i="19" s="1"/>
  <c r="E87" i="16"/>
  <c r="C87" i="16"/>
  <c r="O86" i="16"/>
  <c r="K86" i="16"/>
  <c r="J86" i="16"/>
  <c r="C86" i="16"/>
  <c r="O85" i="16"/>
  <c r="N85" i="16"/>
  <c r="M85" i="16"/>
  <c r="L85" i="16"/>
  <c r="L174" i="16" s="1"/>
  <c r="K85" i="16"/>
  <c r="J85" i="16"/>
  <c r="I85" i="16"/>
  <c r="P84" i="16"/>
  <c r="F84" i="16" s="1"/>
  <c r="AG84" i="19" s="1"/>
  <c r="AH84" i="19" s="1"/>
  <c r="E84" i="16"/>
  <c r="C84" i="16"/>
  <c r="P83" i="16"/>
  <c r="F83" i="16"/>
  <c r="AG83" i="19" s="1"/>
  <c r="AH83" i="19" s="1"/>
  <c r="E83" i="16"/>
  <c r="G83" i="16" s="1"/>
  <c r="C83" i="16"/>
  <c r="P82" i="16"/>
  <c r="F82" i="16"/>
  <c r="E82" i="16"/>
  <c r="C82" i="16"/>
  <c r="P81" i="16"/>
  <c r="F81" i="16" s="1"/>
  <c r="AG81" i="19" s="1"/>
  <c r="AH81" i="19" s="1"/>
  <c r="E81" i="16"/>
  <c r="C81" i="16"/>
  <c r="P80" i="16"/>
  <c r="F80" i="16" s="1"/>
  <c r="AG80" i="19" s="1"/>
  <c r="AH80" i="19" s="1"/>
  <c r="E80" i="16"/>
  <c r="C80" i="16"/>
  <c r="P79" i="16"/>
  <c r="F79" i="16"/>
  <c r="AG79" i="19" s="1"/>
  <c r="AH79" i="19" s="1"/>
  <c r="E79" i="16"/>
  <c r="G79" i="16" s="1"/>
  <c r="C79" i="16"/>
  <c r="P78" i="16"/>
  <c r="F78" i="16"/>
  <c r="E78" i="16"/>
  <c r="C78" i="16"/>
  <c r="P77" i="16"/>
  <c r="F77" i="16" s="1"/>
  <c r="AG77" i="19" s="1"/>
  <c r="AH77" i="19" s="1"/>
  <c r="G77" i="16"/>
  <c r="E77" i="16"/>
  <c r="C77" i="16"/>
  <c r="P76" i="16"/>
  <c r="F76" i="16" s="1"/>
  <c r="AG76" i="19" s="1"/>
  <c r="AH76" i="19" s="1"/>
  <c r="E76" i="16"/>
  <c r="G76" i="16" s="1"/>
  <c r="C76" i="16"/>
  <c r="P75" i="16"/>
  <c r="F75" i="16"/>
  <c r="AG75" i="19" s="1"/>
  <c r="AH75" i="19" s="1"/>
  <c r="E75" i="16"/>
  <c r="G75" i="16" s="1"/>
  <c r="C75" i="16"/>
  <c r="P74" i="16"/>
  <c r="F74" i="16"/>
  <c r="E74" i="16"/>
  <c r="C74" i="16"/>
  <c r="P73" i="16"/>
  <c r="F73" i="16" s="1"/>
  <c r="AG73" i="19" s="1"/>
  <c r="AH73" i="19" s="1"/>
  <c r="G73" i="16"/>
  <c r="E73" i="16"/>
  <c r="C73" i="16"/>
  <c r="P72" i="16"/>
  <c r="F72" i="16" s="1"/>
  <c r="AG72" i="19" s="1"/>
  <c r="AH72" i="19" s="1"/>
  <c r="E72" i="16"/>
  <c r="G72" i="16" s="1"/>
  <c r="C72" i="16"/>
  <c r="P71" i="16"/>
  <c r="F71" i="16"/>
  <c r="AG71" i="19" s="1"/>
  <c r="AH71" i="19" s="1"/>
  <c r="E71" i="16"/>
  <c r="G71" i="16" s="1"/>
  <c r="C71" i="16"/>
  <c r="P70" i="16"/>
  <c r="F70" i="16"/>
  <c r="E70" i="16"/>
  <c r="C70" i="16"/>
  <c r="P69" i="16"/>
  <c r="F69" i="16" s="1"/>
  <c r="AG69" i="19" s="1"/>
  <c r="AH69" i="19" s="1"/>
  <c r="G69" i="16"/>
  <c r="E69" i="16"/>
  <c r="C69" i="16"/>
  <c r="P68" i="16"/>
  <c r="F68" i="16" s="1"/>
  <c r="AG68" i="19" s="1"/>
  <c r="AH68" i="19" s="1"/>
  <c r="E68" i="16"/>
  <c r="C68" i="16"/>
  <c r="P67" i="16"/>
  <c r="F67" i="16"/>
  <c r="AG67" i="19" s="1"/>
  <c r="AH67" i="19" s="1"/>
  <c r="E67" i="16"/>
  <c r="G67" i="16" s="1"/>
  <c r="C67" i="16"/>
  <c r="P66" i="16"/>
  <c r="F66" i="16"/>
  <c r="E66" i="16"/>
  <c r="C66" i="16"/>
  <c r="P65" i="16"/>
  <c r="F65" i="16" s="1"/>
  <c r="AG65" i="19" s="1"/>
  <c r="AH65" i="19" s="1"/>
  <c r="E65" i="16"/>
  <c r="C65" i="16"/>
  <c r="P64" i="16"/>
  <c r="F64" i="16" s="1"/>
  <c r="AG64" i="19" s="1"/>
  <c r="AH64" i="19" s="1"/>
  <c r="E64" i="16"/>
  <c r="C64" i="16"/>
  <c r="P63" i="16"/>
  <c r="F63" i="16"/>
  <c r="AG63" i="19" s="1"/>
  <c r="AH63" i="19" s="1"/>
  <c r="E63" i="16"/>
  <c r="G63" i="16" s="1"/>
  <c r="C63" i="16"/>
  <c r="P62" i="16"/>
  <c r="F62" i="16"/>
  <c r="E62" i="16"/>
  <c r="C62" i="16"/>
  <c r="P61" i="16"/>
  <c r="F61" i="16" s="1"/>
  <c r="AG61" i="19" s="1"/>
  <c r="AH61" i="19" s="1"/>
  <c r="G61" i="16"/>
  <c r="E61" i="16"/>
  <c r="C61" i="16"/>
  <c r="P60" i="16"/>
  <c r="F60" i="16" s="1"/>
  <c r="AG60" i="19" s="1"/>
  <c r="E60" i="16"/>
  <c r="G60" i="16" s="1"/>
  <c r="C60" i="16"/>
  <c r="P59" i="16"/>
  <c r="F59" i="16"/>
  <c r="AG59" i="19" s="1"/>
  <c r="AH59" i="19" s="1"/>
  <c r="E59" i="16"/>
  <c r="G59" i="16" s="1"/>
  <c r="C59" i="16"/>
  <c r="P58" i="16"/>
  <c r="F58" i="16"/>
  <c r="E58" i="16"/>
  <c r="C58" i="16"/>
  <c r="P57" i="16"/>
  <c r="F57" i="16" s="1"/>
  <c r="AG57" i="19" s="1"/>
  <c r="AH57" i="19" s="1"/>
  <c r="E57" i="16"/>
  <c r="G57" i="16" s="1"/>
  <c r="C57" i="16"/>
  <c r="P56" i="16"/>
  <c r="F56" i="16" s="1"/>
  <c r="AG56" i="19" s="1"/>
  <c r="AH56" i="19" s="1"/>
  <c r="E56" i="16"/>
  <c r="G56" i="16" s="1"/>
  <c r="C56" i="16"/>
  <c r="P55" i="16"/>
  <c r="F55" i="16"/>
  <c r="AG55" i="19" s="1"/>
  <c r="AH55" i="19" s="1"/>
  <c r="E55" i="16"/>
  <c r="G55" i="16" s="1"/>
  <c r="C55" i="16"/>
  <c r="P54" i="16"/>
  <c r="F54" i="16"/>
  <c r="E54" i="16"/>
  <c r="C54" i="16"/>
  <c r="P53" i="16"/>
  <c r="F53" i="16" s="1"/>
  <c r="AG53" i="19" s="1"/>
  <c r="AH53" i="19" s="1"/>
  <c r="G53" i="16"/>
  <c r="E53" i="16"/>
  <c r="C53" i="16"/>
  <c r="P52" i="16"/>
  <c r="F52" i="16" s="1"/>
  <c r="AG52" i="19" s="1"/>
  <c r="AH52" i="19" s="1"/>
  <c r="E52" i="16"/>
  <c r="C52" i="16"/>
  <c r="P51" i="16"/>
  <c r="F51" i="16"/>
  <c r="AG51" i="19" s="1"/>
  <c r="AH51" i="19" s="1"/>
  <c r="E51" i="16"/>
  <c r="G51" i="16" s="1"/>
  <c r="C51" i="16"/>
  <c r="P50" i="16"/>
  <c r="F50" i="16"/>
  <c r="E50" i="16"/>
  <c r="C50" i="16"/>
  <c r="P49" i="16"/>
  <c r="F49" i="16" s="1"/>
  <c r="AG49" i="19" s="1"/>
  <c r="AH49" i="19" s="1"/>
  <c r="E49" i="16"/>
  <c r="C49" i="16"/>
  <c r="P48" i="16"/>
  <c r="F48" i="16" s="1"/>
  <c r="AG48" i="19" s="1"/>
  <c r="AH48" i="19" s="1"/>
  <c r="E48" i="16"/>
  <c r="C48" i="16"/>
  <c r="P47" i="16"/>
  <c r="F47" i="16"/>
  <c r="AG47" i="19" s="1"/>
  <c r="AH47" i="19" s="1"/>
  <c r="E47" i="16"/>
  <c r="G47" i="16" s="1"/>
  <c r="C47" i="16"/>
  <c r="P46" i="16"/>
  <c r="F46" i="16"/>
  <c r="E46" i="16"/>
  <c r="C46" i="16"/>
  <c r="P45" i="16"/>
  <c r="F45" i="16" s="1"/>
  <c r="AG45" i="19" s="1"/>
  <c r="AH45" i="19" s="1"/>
  <c r="G45" i="16"/>
  <c r="E45" i="16"/>
  <c r="C45" i="16"/>
  <c r="P44" i="16"/>
  <c r="F44" i="16" s="1"/>
  <c r="AG44" i="19" s="1"/>
  <c r="AH44" i="19" s="1"/>
  <c r="E44" i="16"/>
  <c r="G44" i="16" s="1"/>
  <c r="C44" i="16"/>
  <c r="P43" i="16"/>
  <c r="F43" i="16"/>
  <c r="AG43" i="19" s="1"/>
  <c r="AH43" i="19" s="1"/>
  <c r="E43" i="16"/>
  <c r="G43" i="16" s="1"/>
  <c r="C43" i="16"/>
  <c r="P42" i="16"/>
  <c r="F42" i="16"/>
  <c r="E42" i="16"/>
  <c r="C42" i="16"/>
  <c r="P41" i="16"/>
  <c r="F41" i="16" s="1"/>
  <c r="AG41" i="19" s="1"/>
  <c r="AH41" i="19" s="1"/>
  <c r="G41" i="16"/>
  <c r="E41" i="16"/>
  <c r="C41" i="16"/>
  <c r="P40" i="16"/>
  <c r="F40" i="16" s="1"/>
  <c r="AG40" i="19" s="1"/>
  <c r="E40" i="16"/>
  <c r="G40" i="16" s="1"/>
  <c r="C40" i="16"/>
  <c r="P39" i="16"/>
  <c r="F39" i="16"/>
  <c r="AG39" i="19" s="1"/>
  <c r="AH39" i="19" s="1"/>
  <c r="E39" i="16"/>
  <c r="G39" i="16" s="1"/>
  <c r="C39" i="16"/>
  <c r="P38" i="16"/>
  <c r="F38" i="16"/>
  <c r="E38" i="16"/>
  <c r="C38" i="16"/>
  <c r="P37" i="16"/>
  <c r="F37" i="16" s="1"/>
  <c r="AG37" i="19" s="1"/>
  <c r="AH37" i="19" s="1"/>
  <c r="G37" i="16"/>
  <c r="E37" i="16"/>
  <c r="C37" i="16"/>
  <c r="P36" i="16"/>
  <c r="F36" i="16" s="1"/>
  <c r="AG36" i="19" s="1"/>
  <c r="C36" i="16"/>
  <c r="P35" i="16"/>
  <c r="F35" i="16"/>
  <c r="AG35" i="19" s="1"/>
  <c r="AH35" i="19" s="1"/>
  <c r="E35" i="16"/>
  <c r="G35" i="16" s="1"/>
  <c r="C35" i="16"/>
  <c r="P34" i="16"/>
  <c r="F34" i="16"/>
  <c r="E34" i="16"/>
  <c r="C34" i="16"/>
  <c r="P33" i="16"/>
  <c r="F33" i="16" s="1"/>
  <c r="AG33" i="19" s="1"/>
  <c r="AH33" i="19" s="1"/>
  <c r="G33" i="16"/>
  <c r="E33" i="16"/>
  <c r="C33" i="16"/>
  <c r="P32" i="16"/>
  <c r="F32" i="16" s="1"/>
  <c r="AG32" i="19" s="1"/>
  <c r="AH32" i="19" s="1"/>
  <c r="E32" i="16"/>
  <c r="G32" i="16" s="1"/>
  <c r="C32" i="16"/>
  <c r="P31" i="16"/>
  <c r="F31" i="16"/>
  <c r="AG31" i="19" s="1"/>
  <c r="E31" i="16"/>
  <c r="C31" i="16"/>
  <c r="O30" i="16"/>
  <c r="N30" i="16"/>
  <c r="K30" i="16"/>
  <c r="D27" i="16"/>
  <c r="P26" i="16"/>
  <c r="F26" i="16" s="1"/>
  <c r="E26" i="16"/>
  <c r="C26" i="16"/>
  <c r="P25" i="16"/>
  <c r="F25" i="16"/>
  <c r="AG25" i="19" s="1"/>
  <c r="AH25" i="19" s="1"/>
  <c r="E25" i="16"/>
  <c r="C25" i="16"/>
  <c r="P24" i="16"/>
  <c r="F24" i="16"/>
  <c r="E24" i="16"/>
  <c r="C24" i="16"/>
  <c r="P23" i="16"/>
  <c r="F23" i="16" s="1"/>
  <c r="AG23" i="19" s="1"/>
  <c r="AH23" i="19" s="1"/>
  <c r="G23" i="16"/>
  <c r="E23" i="16"/>
  <c r="C23" i="16"/>
  <c r="P22" i="16"/>
  <c r="F22" i="16" s="1"/>
  <c r="E22" i="16"/>
  <c r="C22" i="16"/>
  <c r="P21" i="16"/>
  <c r="F21" i="16"/>
  <c r="E21" i="16"/>
  <c r="C21" i="16"/>
  <c r="P20" i="16"/>
  <c r="F20" i="16"/>
  <c r="AG20" i="19" s="1"/>
  <c r="AH20" i="19" s="1"/>
  <c r="E20" i="16"/>
  <c r="C20" i="16"/>
  <c r="O19" i="16"/>
  <c r="O27" i="16" s="1"/>
  <c r="L19" i="16"/>
  <c r="L27" i="16" s="1"/>
  <c r="K19" i="16"/>
  <c r="K27" i="16" s="1"/>
  <c r="C19" i="16"/>
  <c r="P18" i="16"/>
  <c r="P30" i="16" s="1"/>
  <c r="M18" i="16"/>
  <c r="M30" i="16" s="1"/>
  <c r="L18" i="16"/>
  <c r="L30" i="16" s="1"/>
  <c r="K18" i="16"/>
  <c r="J18" i="16"/>
  <c r="J30" i="16" s="1"/>
  <c r="I18" i="16"/>
  <c r="I30" i="16" s="1"/>
  <c r="O16" i="16"/>
  <c r="N16" i="16"/>
  <c r="N166" i="16" s="1"/>
  <c r="M16" i="16"/>
  <c r="L16" i="16"/>
  <c r="K16" i="16"/>
  <c r="J16" i="16"/>
  <c r="I16" i="16"/>
  <c r="E16" i="16"/>
  <c r="E172" i="16" s="1"/>
  <c r="P15" i="16"/>
  <c r="F15" i="16" s="1"/>
  <c r="E15" i="16"/>
  <c r="C15" i="16"/>
  <c r="P14" i="16"/>
  <c r="F14" i="16"/>
  <c r="E14" i="16"/>
  <c r="C14" i="16"/>
  <c r="P13" i="16"/>
  <c r="G13" i="16"/>
  <c r="F13" i="16"/>
  <c r="AG13" i="19" s="1"/>
  <c r="AH13" i="19" s="1"/>
  <c r="E13" i="16"/>
  <c r="C13" i="16"/>
  <c r="P12" i="16"/>
  <c r="F12" i="16" s="1"/>
  <c r="AG12" i="19" s="1"/>
  <c r="AH12" i="19" s="1"/>
  <c r="E12" i="16"/>
  <c r="C12" i="16"/>
  <c r="P11" i="16"/>
  <c r="F11" i="16" s="1"/>
  <c r="E11" i="16"/>
  <c r="C11" i="16"/>
  <c r="P10" i="16"/>
  <c r="F10" i="16"/>
  <c r="E10" i="16"/>
  <c r="C10" i="16"/>
  <c r="P9" i="16"/>
  <c r="G9" i="16"/>
  <c r="F9" i="16"/>
  <c r="AG9" i="19" s="1"/>
  <c r="AH9" i="19" s="1"/>
  <c r="E9" i="16"/>
  <c r="C9" i="16"/>
  <c r="P8" i="16"/>
  <c r="F8" i="16" s="1"/>
  <c r="AG8" i="19" s="1"/>
  <c r="AH8" i="19" s="1"/>
  <c r="E8" i="16"/>
  <c r="C8" i="16"/>
  <c r="P7" i="16"/>
  <c r="E7" i="16"/>
  <c r="C7" i="16"/>
  <c r="O6" i="16"/>
  <c r="N6" i="16"/>
  <c r="E5" i="16"/>
  <c r="O179" i="15"/>
  <c r="L179" i="15"/>
  <c r="M177" i="15"/>
  <c r="I177" i="15"/>
  <c r="P176" i="15"/>
  <c r="M176" i="15"/>
  <c r="I176" i="15"/>
  <c r="O175" i="15"/>
  <c r="L175" i="15"/>
  <c r="K175" i="15"/>
  <c r="O174" i="15"/>
  <c r="N174" i="15"/>
  <c r="M172" i="15"/>
  <c r="L172" i="15"/>
  <c r="I172" i="15"/>
  <c r="P171" i="15"/>
  <c r="P170" i="15"/>
  <c r="M170" i="15"/>
  <c r="L170" i="15"/>
  <c r="K170" i="15"/>
  <c r="J170" i="15"/>
  <c r="I170" i="15"/>
  <c r="M167" i="15"/>
  <c r="M168" i="15" s="1"/>
  <c r="L166" i="15"/>
  <c r="C166" i="15"/>
  <c r="O165" i="15"/>
  <c r="O166" i="15" s="1"/>
  <c r="N165" i="15"/>
  <c r="M165" i="15"/>
  <c r="M179" i="15" s="1"/>
  <c r="L165" i="15"/>
  <c r="K165" i="15"/>
  <c r="K179" i="15" s="1"/>
  <c r="J165" i="15"/>
  <c r="I165" i="15"/>
  <c r="I179" i="15" s="1"/>
  <c r="P164" i="15"/>
  <c r="F164" i="15"/>
  <c r="AD164" i="19" s="1"/>
  <c r="AE164" i="19" s="1"/>
  <c r="E164" i="15"/>
  <c r="G164" i="15" s="1"/>
  <c r="C164" i="15"/>
  <c r="P163" i="15"/>
  <c r="G163" i="15"/>
  <c r="F163" i="15"/>
  <c r="AD163" i="19" s="1"/>
  <c r="AE163" i="19" s="1"/>
  <c r="E163" i="15"/>
  <c r="C163" i="15"/>
  <c r="P162" i="15"/>
  <c r="F162" i="15" s="1"/>
  <c r="AD162" i="19" s="1"/>
  <c r="AE162" i="19" s="1"/>
  <c r="G162" i="15"/>
  <c r="E162" i="15"/>
  <c r="C162" i="15"/>
  <c r="P161" i="15"/>
  <c r="F161" i="15" s="1"/>
  <c r="AD161" i="19" s="1"/>
  <c r="AE161" i="19" s="1"/>
  <c r="E161" i="15"/>
  <c r="C161" i="15"/>
  <c r="P160" i="15"/>
  <c r="F160" i="15"/>
  <c r="AD160" i="19" s="1"/>
  <c r="AE160" i="19" s="1"/>
  <c r="E160" i="15"/>
  <c r="C160" i="15"/>
  <c r="P159" i="15"/>
  <c r="G159" i="15"/>
  <c r="F159" i="15"/>
  <c r="AD159" i="19" s="1"/>
  <c r="AE159" i="19" s="1"/>
  <c r="E159" i="15"/>
  <c r="C159" i="15"/>
  <c r="P158" i="15"/>
  <c r="F158" i="15" s="1"/>
  <c r="AD158" i="19" s="1"/>
  <c r="AE158" i="19" s="1"/>
  <c r="E158" i="15"/>
  <c r="C158" i="15"/>
  <c r="P157" i="15"/>
  <c r="F157" i="15" s="1"/>
  <c r="AD157" i="19" s="1"/>
  <c r="AE157" i="19" s="1"/>
  <c r="E157" i="15"/>
  <c r="C157" i="15"/>
  <c r="P156" i="15"/>
  <c r="F156" i="15"/>
  <c r="AD156" i="19" s="1"/>
  <c r="AE156" i="19" s="1"/>
  <c r="E156" i="15"/>
  <c r="C156" i="15"/>
  <c r="P155" i="15"/>
  <c r="F155" i="15"/>
  <c r="AD155" i="19" s="1"/>
  <c r="C155" i="15"/>
  <c r="P154" i="15"/>
  <c r="F154" i="15" s="1"/>
  <c r="AD154" i="19" s="1"/>
  <c r="E154" i="15"/>
  <c r="C154" i="15"/>
  <c r="P153" i="15"/>
  <c r="F153" i="15" s="1"/>
  <c r="AD153" i="19" s="1"/>
  <c r="AE153" i="19" s="1"/>
  <c r="E153" i="15"/>
  <c r="C153" i="15"/>
  <c r="P152" i="15"/>
  <c r="F152" i="15"/>
  <c r="AD152" i="19" s="1"/>
  <c r="AE152" i="19" s="1"/>
  <c r="E152" i="15"/>
  <c r="C152" i="15"/>
  <c r="P151" i="15"/>
  <c r="G151" i="15"/>
  <c r="F151" i="15"/>
  <c r="AD151" i="19" s="1"/>
  <c r="AE151" i="19" s="1"/>
  <c r="E151" i="15"/>
  <c r="C151" i="15"/>
  <c r="P150" i="15"/>
  <c r="F150" i="15" s="1"/>
  <c r="AD150" i="19" s="1"/>
  <c r="AE150" i="19" s="1"/>
  <c r="E150" i="15"/>
  <c r="C150" i="15"/>
  <c r="P149" i="15"/>
  <c r="F149" i="15" s="1"/>
  <c r="AD149" i="19" s="1"/>
  <c r="AE149" i="19" s="1"/>
  <c r="E149" i="15"/>
  <c r="C149" i="15"/>
  <c r="P148" i="15"/>
  <c r="F148" i="15"/>
  <c r="AD148" i="19" s="1"/>
  <c r="AE148" i="19" s="1"/>
  <c r="E148" i="15"/>
  <c r="C148" i="15"/>
  <c r="P147" i="15"/>
  <c r="G147" i="15"/>
  <c r="F147" i="15"/>
  <c r="AD147" i="19" s="1"/>
  <c r="AE147" i="19" s="1"/>
  <c r="E147" i="15"/>
  <c r="C147" i="15"/>
  <c r="P146" i="15"/>
  <c r="F146" i="15" s="1"/>
  <c r="AD146" i="19" s="1"/>
  <c r="AE146" i="19" s="1"/>
  <c r="E146" i="15"/>
  <c r="C146" i="15"/>
  <c r="P145" i="15"/>
  <c r="F145" i="15" s="1"/>
  <c r="AD145" i="19" s="1"/>
  <c r="AE145" i="19" s="1"/>
  <c r="E145" i="15"/>
  <c r="C145" i="15"/>
  <c r="P144" i="15"/>
  <c r="F144" i="15"/>
  <c r="AD144" i="19" s="1"/>
  <c r="AE144" i="19" s="1"/>
  <c r="E144" i="15"/>
  <c r="C144" i="15"/>
  <c r="P143" i="15"/>
  <c r="F143" i="15"/>
  <c r="AD143" i="19" s="1"/>
  <c r="AE143" i="19" s="1"/>
  <c r="E143" i="15"/>
  <c r="G143" i="15" s="1"/>
  <c r="C143" i="15"/>
  <c r="P142" i="15"/>
  <c r="F142" i="15" s="1"/>
  <c r="AD142" i="19" s="1"/>
  <c r="AE142" i="19" s="1"/>
  <c r="E142" i="15"/>
  <c r="C142" i="15"/>
  <c r="P141" i="15"/>
  <c r="F141" i="15" s="1"/>
  <c r="AD141" i="19" s="1"/>
  <c r="AE141" i="19" s="1"/>
  <c r="E141" i="15"/>
  <c r="C141" i="15"/>
  <c r="P140" i="15"/>
  <c r="F140" i="15"/>
  <c r="AD140" i="19" s="1"/>
  <c r="AE140" i="19" s="1"/>
  <c r="E140" i="15"/>
  <c r="C140" i="15"/>
  <c r="P139" i="15"/>
  <c r="G139" i="15"/>
  <c r="F139" i="15"/>
  <c r="AD139" i="19" s="1"/>
  <c r="AE139" i="19" s="1"/>
  <c r="E139" i="15"/>
  <c r="C139" i="15"/>
  <c r="P138" i="15"/>
  <c r="F138" i="15" s="1"/>
  <c r="AD138" i="19" s="1"/>
  <c r="AE138" i="19" s="1"/>
  <c r="E138" i="15"/>
  <c r="C138" i="15"/>
  <c r="P137" i="15"/>
  <c r="F137" i="15" s="1"/>
  <c r="AD137" i="19" s="1"/>
  <c r="AE137" i="19" s="1"/>
  <c r="E137" i="15"/>
  <c r="C137" i="15"/>
  <c r="P136" i="15"/>
  <c r="F136" i="15"/>
  <c r="AD136" i="19" s="1"/>
  <c r="AE136" i="19" s="1"/>
  <c r="E136" i="15"/>
  <c r="C136" i="15"/>
  <c r="P135" i="15"/>
  <c r="G135" i="15"/>
  <c r="F135" i="15"/>
  <c r="AD135" i="19" s="1"/>
  <c r="AE135" i="19" s="1"/>
  <c r="E135" i="15"/>
  <c r="C135" i="15"/>
  <c r="P134" i="15"/>
  <c r="F134" i="15" s="1"/>
  <c r="AD134" i="19" s="1"/>
  <c r="AE134" i="19" s="1"/>
  <c r="E134" i="15"/>
  <c r="C134" i="15"/>
  <c r="P133" i="15"/>
  <c r="F133" i="15" s="1"/>
  <c r="AD133" i="19" s="1"/>
  <c r="AE133" i="19" s="1"/>
  <c r="E133" i="15"/>
  <c r="C133" i="15"/>
  <c r="P132" i="15"/>
  <c r="F132" i="15"/>
  <c r="AD132" i="19" s="1"/>
  <c r="AE132" i="19" s="1"/>
  <c r="E132" i="15"/>
  <c r="C132" i="15"/>
  <c r="P131" i="15"/>
  <c r="G131" i="15"/>
  <c r="F131" i="15"/>
  <c r="AD131" i="19" s="1"/>
  <c r="AE131" i="19" s="1"/>
  <c r="E131" i="15"/>
  <c r="C131" i="15"/>
  <c r="P130" i="15"/>
  <c r="F130" i="15" s="1"/>
  <c r="AD130" i="19" s="1"/>
  <c r="AE130" i="19" s="1"/>
  <c r="E130" i="15"/>
  <c r="C130" i="15"/>
  <c r="P129" i="15"/>
  <c r="F129" i="15" s="1"/>
  <c r="AD129" i="19" s="1"/>
  <c r="AE129" i="19" s="1"/>
  <c r="E129" i="15"/>
  <c r="C129" i="15"/>
  <c r="P128" i="15"/>
  <c r="F128" i="15"/>
  <c r="AD128" i="19" s="1"/>
  <c r="E128" i="15"/>
  <c r="C128" i="15"/>
  <c r="P127" i="15"/>
  <c r="G127" i="15"/>
  <c r="F127" i="15"/>
  <c r="AD127" i="19" s="1"/>
  <c r="AE127" i="19" s="1"/>
  <c r="E127" i="15"/>
  <c r="C127" i="15"/>
  <c r="P126" i="15"/>
  <c r="F126" i="15" s="1"/>
  <c r="AD126" i="19" s="1"/>
  <c r="AE126" i="19" s="1"/>
  <c r="E126" i="15"/>
  <c r="C126" i="15"/>
  <c r="P125" i="15"/>
  <c r="F125" i="15" s="1"/>
  <c r="AD125" i="19" s="1"/>
  <c r="AE125" i="19" s="1"/>
  <c r="E125" i="15"/>
  <c r="C125" i="15"/>
  <c r="P124" i="15"/>
  <c r="F124" i="15"/>
  <c r="AD124" i="19" s="1"/>
  <c r="AE124" i="19" s="1"/>
  <c r="E124" i="15"/>
  <c r="C124" i="15"/>
  <c r="P123" i="15"/>
  <c r="G123" i="15"/>
  <c r="F123" i="15"/>
  <c r="AD123" i="19" s="1"/>
  <c r="AE123" i="19" s="1"/>
  <c r="E123" i="15"/>
  <c r="C123" i="15"/>
  <c r="P122" i="15"/>
  <c r="F122" i="15" s="1"/>
  <c r="AD122" i="19" s="1"/>
  <c r="AE122" i="19" s="1"/>
  <c r="E122" i="15"/>
  <c r="C122" i="15"/>
  <c r="P121" i="15"/>
  <c r="F121" i="15" s="1"/>
  <c r="AD121" i="19" s="1"/>
  <c r="AE121" i="19" s="1"/>
  <c r="E121" i="15"/>
  <c r="C121" i="15"/>
  <c r="P120" i="15"/>
  <c r="F120" i="15"/>
  <c r="AD120" i="19" s="1"/>
  <c r="E120" i="15"/>
  <c r="C120" i="15"/>
  <c r="C119" i="15"/>
  <c r="I118" i="15"/>
  <c r="I119" i="15" s="1"/>
  <c r="M117" i="15"/>
  <c r="L117" i="15"/>
  <c r="I117" i="15"/>
  <c r="O116" i="15"/>
  <c r="N116" i="15"/>
  <c r="N117" i="15" s="1"/>
  <c r="M116" i="15"/>
  <c r="M178" i="15" s="1"/>
  <c r="L116" i="15"/>
  <c r="L178" i="15" s="1"/>
  <c r="K116" i="15"/>
  <c r="J116" i="15"/>
  <c r="J117" i="15" s="1"/>
  <c r="I116" i="15"/>
  <c r="I178" i="15" s="1"/>
  <c r="E116" i="15"/>
  <c r="P115" i="15"/>
  <c r="F115" i="15"/>
  <c r="AD115" i="19" s="1"/>
  <c r="AE115" i="19" s="1"/>
  <c r="E115" i="15"/>
  <c r="C115" i="15"/>
  <c r="P114" i="15"/>
  <c r="G114" i="15"/>
  <c r="F114" i="15"/>
  <c r="AD114" i="19" s="1"/>
  <c r="AE114" i="19" s="1"/>
  <c r="E114" i="15"/>
  <c r="C114" i="15"/>
  <c r="P113" i="15"/>
  <c r="E113" i="15"/>
  <c r="C113" i="15"/>
  <c r="M112" i="15"/>
  <c r="L112" i="15"/>
  <c r="I112" i="15"/>
  <c r="O111" i="15"/>
  <c r="N111" i="15"/>
  <c r="N112" i="15" s="1"/>
  <c r="M111" i="15"/>
  <c r="L111" i="15"/>
  <c r="L177" i="15" s="1"/>
  <c r="K111" i="15"/>
  <c r="J111" i="15"/>
  <c r="J112" i="15" s="1"/>
  <c r="I111" i="15"/>
  <c r="P110" i="15"/>
  <c r="F110" i="15"/>
  <c r="AD110" i="19" s="1"/>
  <c r="AE110" i="19" s="1"/>
  <c r="E110" i="15"/>
  <c r="C110" i="15"/>
  <c r="P109" i="15"/>
  <c r="G109" i="15"/>
  <c r="F109" i="15"/>
  <c r="AD109" i="19" s="1"/>
  <c r="AE109" i="19" s="1"/>
  <c r="E109" i="15"/>
  <c r="C109" i="15"/>
  <c r="P108" i="15"/>
  <c r="F108" i="15" s="1"/>
  <c r="AD108" i="19" s="1"/>
  <c r="AE108" i="19" s="1"/>
  <c r="E108" i="15"/>
  <c r="C108" i="15"/>
  <c r="P107" i="15"/>
  <c r="E107" i="15"/>
  <c r="E111" i="15" s="1"/>
  <c r="C107" i="15"/>
  <c r="N106" i="15"/>
  <c r="M106" i="15"/>
  <c r="I106" i="15"/>
  <c r="P105" i="15"/>
  <c r="O105" i="15"/>
  <c r="N105" i="15"/>
  <c r="N176" i="15" s="1"/>
  <c r="M105" i="15"/>
  <c r="L105" i="15"/>
  <c r="L106" i="15" s="1"/>
  <c r="K105" i="15"/>
  <c r="J105" i="15"/>
  <c r="J176" i="15" s="1"/>
  <c r="I105" i="15"/>
  <c r="F105" i="15"/>
  <c r="P104" i="15"/>
  <c r="F104" i="15"/>
  <c r="AD104" i="19" s="1"/>
  <c r="AE104" i="19" s="1"/>
  <c r="E104" i="15"/>
  <c r="C104" i="15"/>
  <c r="P103" i="15"/>
  <c r="F103" i="15" s="1"/>
  <c r="AD103" i="19" s="1"/>
  <c r="AE103" i="19" s="1"/>
  <c r="G103" i="15"/>
  <c r="E103" i="15"/>
  <c r="C103" i="15"/>
  <c r="P102" i="15"/>
  <c r="F102" i="15" s="1"/>
  <c r="AD102" i="19" s="1"/>
  <c r="AE102" i="19" s="1"/>
  <c r="E102" i="15"/>
  <c r="G102" i="15" s="1"/>
  <c r="C102" i="15"/>
  <c r="P101" i="15"/>
  <c r="F101" i="15"/>
  <c r="AD101" i="19" s="1"/>
  <c r="E101" i="15"/>
  <c r="C101" i="15"/>
  <c r="J100" i="15"/>
  <c r="O99" i="15"/>
  <c r="N99" i="15"/>
  <c r="N175" i="15" s="1"/>
  <c r="M99" i="15"/>
  <c r="M118" i="15" s="1"/>
  <c r="M119" i="15" s="1"/>
  <c r="L99" i="15"/>
  <c r="L100" i="15" s="1"/>
  <c r="K99" i="15"/>
  <c r="J99" i="15"/>
  <c r="J175" i="15" s="1"/>
  <c r="I99" i="15"/>
  <c r="I167" i="15" s="1"/>
  <c r="I168" i="15" s="1"/>
  <c r="P98" i="15"/>
  <c r="F98" i="15" s="1"/>
  <c r="AD98" i="19" s="1"/>
  <c r="AE98" i="19" s="1"/>
  <c r="G98" i="15"/>
  <c r="E98" i="15"/>
  <c r="C98" i="15"/>
  <c r="P97" i="15"/>
  <c r="F97" i="15" s="1"/>
  <c r="AD97" i="19" s="1"/>
  <c r="AE97" i="19" s="1"/>
  <c r="E97" i="15"/>
  <c r="G97" i="15" s="1"/>
  <c r="C97" i="15"/>
  <c r="P96" i="15"/>
  <c r="F96" i="15"/>
  <c r="AD96" i="19" s="1"/>
  <c r="AE96" i="19" s="1"/>
  <c r="E96" i="15"/>
  <c r="G96" i="15" s="1"/>
  <c r="C96" i="15"/>
  <c r="P95" i="15"/>
  <c r="F95" i="15"/>
  <c r="AD95" i="19" s="1"/>
  <c r="AE95" i="19" s="1"/>
  <c r="E95" i="15"/>
  <c r="C95" i="15"/>
  <c r="P94" i="15"/>
  <c r="F94" i="15" s="1"/>
  <c r="AD94" i="19" s="1"/>
  <c r="AE94" i="19" s="1"/>
  <c r="G94" i="15"/>
  <c r="E94" i="15"/>
  <c r="C94" i="15"/>
  <c r="P93" i="15"/>
  <c r="F93" i="15" s="1"/>
  <c r="AD93" i="19" s="1"/>
  <c r="AE93" i="19" s="1"/>
  <c r="E93" i="15"/>
  <c r="G93" i="15" s="1"/>
  <c r="C93" i="15"/>
  <c r="P92" i="15"/>
  <c r="F92" i="15"/>
  <c r="AD92" i="19" s="1"/>
  <c r="AE92" i="19" s="1"/>
  <c r="E92" i="15"/>
  <c r="G92" i="15" s="1"/>
  <c r="C92" i="15"/>
  <c r="P91" i="15"/>
  <c r="F91" i="15"/>
  <c r="AD91" i="19" s="1"/>
  <c r="AE91" i="19" s="1"/>
  <c r="E91" i="15"/>
  <c r="C91" i="15"/>
  <c r="P90" i="15"/>
  <c r="F90" i="15" s="1"/>
  <c r="AD90" i="19" s="1"/>
  <c r="AE90" i="19" s="1"/>
  <c r="E90" i="15"/>
  <c r="G90" i="15" s="1"/>
  <c r="C90" i="15"/>
  <c r="P89" i="15"/>
  <c r="F89" i="15" s="1"/>
  <c r="AD89" i="19" s="1"/>
  <c r="AE89" i="19" s="1"/>
  <c r="E89" i="15"/>
  <c r="G89" i="15" s="1"/>
  <c r="C89" i="15"/>
  <c r="P88" i="15"/>
  <c r="F88" i="15"/>
  <c r="AD88" i="19" s="1"/>
  <c r="AE88" i="19" s="1"/>
  <c r="E88" i="15"/>
  <c r="G88" i="15" s="1"/>
  <c r="C88" i="15"/>
  <c r="P87" i="15"/>
  <c r="F87" i="15"/>
  <c r="E87" i="15"/>
  <c r="C87" i="15"/>
  <c r="O86" i="15"/>
  <c r="L86" i="15"/>
  <c r="C86" i="15"/>
  <c r="O85" i="15"/>
  <c r="N85" i="15"/>
  <c r="M85" i="15"/>
  <c r="M174" i="15" s="1"/>
  <c r="L85" i="15"/>
  <c r="K85" i="15"/>
  <c r="J85" i="15"/>
  <c r="I85" i="15"/>
  <c r="I174" i="15" s="1"/>
  <c r="P84" i="15"/>
  <c r="F84" i="15"/>
  <c r="AD84" i="19" s="1"/>
  <c r="AE84" i="19" s="1"/>
  <c r="E84" i="15"/>
  <c r="C84" i="15"/>
  <c r="P83" i="15"/>
  <c r="G83" i="15"/>
  <c r="F83" i="15"/>
  <c r="AD83" i="19" s="1"/>
  <c r="AE83" i="19" s="1"/>
  <c r="E83" i="15"/>
  <c r="C83" i="15"/>
  <c r="P82" i="15"/>
  <c r="F82" i="15" s="1"/>
  <c r="AD82" i="19" s="1"/>
  <c r="AE82" i="19" s="1"/>
  <c r="E82" i="15"/>
  <c r="C82" i="15"/>
  <c r="P81" i="15"/>
  <c r="F81" i="15" s="1"/>
  <c r="AD81" i="19" s="1"/>
  <c r="AE81" i="19" s="1"/>
  <c r="E81" i="15"/>
  <c r="C81" i="15"/>
  <c r="P80" i="15"/>
  <c r="F80" i="15"/>
  <c r="AD80" i="19" s="1"/>
  <c r="E80" i="15"/>
  <c r="C80" i="15"/>
  <c r="P79" i="15"/>
  <c r="G79" i="15"/>
  <c r="F79" i="15"/>
  <c r="AD79" i="19" s="1"/>
  <c r="AE79" i="19" s="1"/>
  <c r="E79" i="15"/>
  <c r="C79" i="15"/>
  <c r="P78" i="15"/>
  <c r="F78" i="15" s="1"/>
  <c r="AD78" i="19" s="1"/>
  <c r="AE78" i="19" s="1"/>
  <c r="E78" i="15"/>
  <c r="C78" i="15"/>
  <c r="P77" i="15"/>
  <c r="F77" i="15" s="1"/>
  <c r="AD77" i="19" s="1"/>
  <c r="AE77" i="19" s="1"/>
  <c r="E77" i="15"/>
  <c r="C77" i="15"/>
  <c r="P76" i="15"/>
  <c r="F76" i="15"/>
  <c r="AD76" i="19" s="1"/>
  <c r="AE76" i="19" s="1"/>
  <c r="E76" i="15"/>
  <c r="C76" i="15"/>
  <c r="P75" i="15"/>
  <c r="G75" i="15"/>
  <c r="F75" i="15"/>
  <c r="AD75" i="19" s="1"/>
  <c r="AE75" i="19" s="1"/>
  <c r="E75" i="15"/>
  <c r="C75" i="15"/>
  <c r="P74" i="15"/>
  <c r="F74" i="15" s="1"/>
  <c r="AD74" i="19" s="1"/>
  <c r="AE74" i="19" s="1"/>
  <c r="E74" i="15"/>
  <c r="C74" i="15"/>
  <c r="P73" i="15"/>
  <c r="F73" i="15" s="1"/>
  <c r="AD73" i="19" s="1"/>
  <c r="AE73" i="19" s="1"/>
  <c r="E73" i="15"/>
  <c r="C73" i="15"/>
  <c r="P72" i="15"/>
  <c r="F72" i="15"/>
  <c r="AD72" i="19" s="1"/>
  <c r="AE72" i="19" s="1"/>
  <c r="E72" i="15"/>
  <c r="C72" i="15"/>
  <c r="P71" i="15"/>
  <c r="G71" i="15"/>
  <c r="F71" i="15"/>
  <c r="AD71" i="19" s="1"/>
  <c r="AE71" i="19" s="1"/>
  <c r="E71" i="15"/>
  <c r="C71" i="15"/>
  <c r="P70" i="15"/>
  <c r="F70" i="15" s="1"/>
  <c r="AD70" i="19" s="1"/>
  <c r="AE70" i="19" s="1"/>
  <c r="E70" i="15"/>
  <c r="C70" i="15"/>
  <c r="P69" i="15"/>
  <c r="F69" i="15" s="1"/>
  <c r="AD69" i="19" s="1"/>
  <c r="AE69" i="19" s="1"/>
  <c r="E69" i="15"/>
  <c r="C69" i="15"/>
  <c r="P68" i="15"/>
  <c r="F68" i="15"/>
  <c r="AD68" i="19" s="1"/>
  <c r="AE68" i="19" s="1"/>
  <c r="E68" i="15"/>
  <c r="C68" i="15"/>
  <c r="P67" i="15"/>
  <c r="G67" i="15"/>
  <c r="F67" i="15"/>
  <c r="AD67" i="19" s="1"/>
  <c r="AE67" i="19" s="1"/>
  <c r="E67" i="15"/>
  <c r="C67" i="15"/>
  <c r="P66" i="15"/>
  <c r="F66" i="15" s="1"/>
  <c r="AD66" i="19" s="1"/>
  <c r="AE66" i="19" s="1"/>
  <c r="E66" i="15"/>
  <c r="C66" i="15"/>
  <c r="P65" i="15"/>
  <c r="F65" i="15" s="1"/>
  <c r="AD65" i="19" s="1"/>
  <c r="AE65" i="19" s="1"/>
  <c r="E65" i="15"/>
  <c r="C65" i="15"/>
  <c r="P64" i="15"/>
  <c r="F64" i="15"/>
  <c r="AD64" i="19" s="1"/>
  <c r="AE64" i="19" s="1"/>
  <c r="E64" i="15"/>
  <c r="C64" i="15"/>
  <c r="P63" i="15"/>
  <c r="G63" i="15"/>
  <c r="F63" i="15"/>
  <c r="AD63" i="19" s="1"/>
  <c r="AE63" i="19" s="1"/>
  <c r="E63" i="15"/>
  <c r="C63" i="15"/>
  <c r="P62" i="15"/>
  <c r="F62" i="15" s="1"/>
  <c r="AD62" i="19" s="1"/>
  <c r="AE62" i="19" s="1"/>
  <c r="E62" i="15"/>
  <c r="C62" i="15"/>
  <c r="P61" i="15"/>
  <c r="F61" i="15" s="1"/>
  <c r="AD61" i="19" s="1"/>
  <c r="AE61" i="19" s="1"/>
  <c r="E61" i="15"/>
  <c r="C61" i="15"/>
  <c r="P60" i="15"/>
  <c r="F60" i="15"/>
  <c r="AD60" i="19" s="1"/>
  <c r="AE60" i="19" s="1"/>
  <c r="E60" i="15"/>
  <c r="C60" i="15"/>
  <c r="P59" i="15"/>
  <c r="G59" i="15"/>
  <c r="F59" i="15"/>
  <c r="AD59" i="19" s="1"/>
  <c r="AE59" i="19" s="1"/>
  <c r="E59" i="15"/>
  <c r="C59" i="15"/>
  <c r="P58" i="15"/>
  <c r="F58" i="15" s="1"/>
  <c r="AD58" i="19" s="1"/>
  <c r="AE58" i="19" s="1"/>
  <c r="E58" i="15"/>
  <c r="C58" i="15"/>
  <c r="P57" i="15"/>
  <c r="F57" i="15" s="1"/>
  <c r="AD57" i="19" s="1"/>
  <c r="AE57" i="19" s="1"/>
  <c r="E57" i="15"/>
  <c r="C57" i="15"/>
  <c r="P56" i="15"/>
  <c r="F56" i="15"/>
  <c r="AD56" i="19" s="1"/>
  <c r="AE56" i="19" s="1"/>
  <c r="E56" i="15"/>
  <c r="C56" i="15"/>
  <c r="P55" i="15"/>
  <c r="F55" i="15"/>
  <c r="AD55" i="19" s="1"/>
  <c r="AE55" i="19" s="1"/>
  <c r="E55" i="15"/>
  <c r="G55" i="15" s="1"/>
  <c r="C55" i="15"/>
  <c r="P54" i="15"/>
  <c r="F54" i="15" s="1"/>
  <c r="AD54" i="19" s="1"/>
  <c r="AE54" i="19" s="1"/>
  <c r="E54" i="15"/>
  <c r="C54" i="15"/>
  <c r="P53" i="15"/>
  <c r="F53" i="15" s="1"/>
  <c r="AD53" i="19" s="1"/>
  <c r="AE53" i="19" s="1"/>
  <c r="E53" i="15"/>
  <c r="C53" i="15"/>
  <c r="P52" i="15"/>
  <c r="F52" i="15"/>
  <c r="AD52" i="19" s="1"/>
  <c r="AE52" i="19" s="1"/>
  <c r="E52" i="15"/>
  <c r="C52" i="15"/>
  <c r="P51" i="15"/>
  <c r="G51" i="15"/>
  <c r="F51" i="15"/>
  <c r="AD51" i="19" s="1"/>
  <c r="AE51" i="19" s="1"/>
  <c r="E51" i="15"/>
  <c r="C51" i="15"/>
  <c r="P50" i="15"/>
  <c r="F50" i="15" s="1"/>
  <c r="AD50" i="19" s="1"/>
  <c r="AE50" i="19" s="1"/>
  <c r="E50" i="15"/>
  <c r="C50" i="15"/>
  <c r="P49" i="15"/>
  <c r="F49" i="15" s="1"/>
  <c r="AD49" i="19" s="1"/>
  <c r="AE49" i="19" s="1"/>
  <c r="E49" i="15"/>
  <c r="C49" i="15"/>
  <c r="P48" i="15"/>
  <c r="F48" i="15"/>
  <c r="AD48" i="19" s="1"/>
  <c r="AE48" i="19" s="1"/>
  <c r="E48" i="15"/>
  <c r="C48" i="15"/>
  <c r="P47" i="15"/>
  <c r="G47" i="15"/>
  <c r="F47" i="15"/>
  <c r="AD47" i="19" s="1"/>
  <c r="AE47" i="19" s="1"/>
  <c r="E47" i="15"/>
  <c r="C47" i="15"/>
  <c r="P46" i="15"/>
  <c r="F46" i="15" s="1"/>
  <c r="AD46" i="19" s="1"/>
  <c r="AE46" i="19" s="1"/>
  <c r="E46" i="15"/>
  <c r="C46" i="15"/>
  <c r="P45" i="15"/>
  <c r="F45" i="15" s="1"/>
  <c r="AD45" i="19" s="1"/>
  <c r="AE45" i="19" s="1"/>
  <c r="E45" i="15"/>
  <c r="C45" i="15"/>
  <c r="P44" i="15"/>
  <c r="F44" i="15"/>
  <c r="AD44" i="19" s="1"/>
  <c r="AE44" i="19" s="1"/>
  <c r="E44" i="15"/>
  <c r="C44" i="15"/>
  <c r="P43" i="15"/>
  <c r="F43" i="15"/>
  <c r="AD43" i="19" s="1"/>
  <c r="E43" i="15"/>
  <c r="G43" i="15" s="1"/>
  <c r="C43" i="15"/>
  <c r="P42" i="15"/>
  <c r="F42" i="15" s="1"/>
  <c r="AD42" i="19" s="1"/>
  <c r="AE42" i="19" s="1"/>
  <c r="E42" i="15"/>
  <c r="C42" i="15"/>
  <c r="P41" i="15"/>
  <c r="F41" i="15" s="1"/>
  <c r="AD41" i="19" s="1"/>
  <c r="AE41" i="19" s="1"/>
  <c r="E41" i="15"/>
  <c r="C41" i="15"/>
  <c r="P40" i="15"/>
  <c r="F40" i="15"/>
  <c r="AD40" i="19" s="1"/>
  <c r="E40" i="15"/>
  <c r="C40" i="15"/>
  <c r="P39" i="15"/>
  <c r="G39" i="15"/>
  <c r="F39" i="15"/>
  <c r="AD39" i="19" s="1"/>
  <c r="AE39" i="19" s="1"/>
  <c r="E39" i="15"/>
  <c r="C39" i="15"/>
  <c r="P38" i="15"/>
  <c r="F38" i="15" s="1"/>
  <c r="AD38" i="19" s="1"/>
  <c r="AE38" i="19" s="1"/>
  <c r="E38" i="15"/>
  <c r="C38" i="15"/>
  <c r="P37" i="15"/>
  <c r="F37" i="15" s="1"/>
  <c r="AD37" i="19" s="1"/>
  <c r="E37" i="15"/>
  <c r="C37" i="15"/>
  <c r="P36" i="15"/>
  <c r="F36" i="15"/>
  <c r="AD36" i="19" s="1"/>
  <c r="C36" i="15"/>
  <c r="P35" i="15"/>
  <c r="F35" i="15"/>
  <c r="AD35" i="19" s="1"/>
  <c r="AE35" i="19" s="1"/>
  <c r="E35" i="15"/>
  <c r="G35" i="15" s="1"/>
  <c r="C35" i="15"/>
  <c r="P34" i="15"/>
  <c r="F34" i="15" s="1"/>
  <c r="AD34" i="19" s="1"/>
  <c r="AE34" i="19" s="1"/>
  <c r="E34" i="15"/>
  <c r="C34" i="15"/>
  <c r="P33" i="15"/>
  <c r="F33" i="15" s="1"/>
  <c r="AD33" i="19" s="1"/>
  <c r="AE33" i="19" s="1"/>
  <c r="E33" i="15"/>
  <c r="C33" i="15"/>
  <c r="P32" i="15"/>
  <c r="F32" i="15"/>
  <c r="AD32" i="19" s="1"/>
  <c r="AE32" i="19" s="1"/>
  <c r="E32" i="15"/>
  <c r="C32" i="15"/>
  <c r="P31" i="15"/>
  <c r="G31" i="15"/>
  <c r="F31" i="15"/>
  <c r="AD31" i="19" s="1"/>
  <c r="E31" i="15"/>
  <c r="C31" i="15"/>
  <c r="P30" i="15"/>
  <c r="O30" i="15"/>
  <c r="L30" i="15"/>
  <c r="K30" i="15"/>
  <c r="M27" i="15"/>
  <c r="M28" i="15" s="1"/>
  <c r="D27" i="15"/>
  <c r="P26" i="15"/>
  <c r="F26" i="15"/>
  <c r="E26" i="15"/>
  <c r="C26" i="15"/>
  <c r="P25" i="15"/>
  <c r="G25" i="15"/>
  <c r="F25" i="15"/>
  <c r="AD25" i="19" s="1"/>
  <c r="AE25" i="19" s="1"/>
  <c r="E25" i="15"/>
  <c r="C25" i="15"/>
  <c r="P24" i="15"/>
  <c r="F24" i="15" s="1"/>
  <c r="AD24" i="19" s="1"/>
  <c r="AE24" i="19" s="1"/>
  <c r="E24" i="15"/>
  <c r="C24" i="15"/>
  <c r="P23" i="15"/>
  <c r="F23" i="15" s="1"/>
  <c r="E23" i="15"/>
  <c r="C23" i="15"/>
  <c r="P22" i="15"/>
  <c r="F22" i="15"/>
  <c r="E22" i="15"/>
  <c r="C22" i="15"/>
  <c r="P21" i="15"/>
  <c r="G21" i="15"/>
  <c r="F21" i="15"/>
  <c r="AD21" i="19" s="1"/>
  <c r="AE21" i="19" s="1"/>
  <c r="E21" i="15"/>
  <c r="C21" i="15"/>
  <c r="P20" i="15"/>
  <c r="F20" i="15" s="1"/>
  <c r="AD20" i="19" s="1"/>
  <c r="AE20" i="19" s="1"/>
  <c r="E20" i="15"/>
  <c r="C20" i="15"/>
  <c r="M19" i="15"/>
  <c r="L19" i="15"/>
  <c r="L27" i="15" s="1"/>
  <c r="L173" i="15" s="1"/>
  <c r="I19" i="15"/>
  <c r="I27" i="15" s="1"/>
  <c r="C19" i="15"/>
  <c r="P18" i="15"/>
  <c r="M18" i="15"/>
  <c r="M30" i="15" s="1"/>
  <c r="L18" i="15"/>
  <c r="K18" i="15"/>
  <c r="J18" i="15"/>
  <c r="J30" i="15" s="1"/>
  <c r="I18" i="15"/>
  <c r="I30" i="15" s="1"/>
  <c r="O16" i="15"/>
  <c r="N16" i="15"/>
  <c r="M16" i="15"/>
  <c r="L16" i="15"/>
  <c r="K16" i="15"/>
  <c r="K100" i="15" s="1"/>
  <c r="J16" i="15"/>
  <c r="I16" i="15"/>
  <c r="P15" i="15"/>
  <c r="F15" i="15"/>
  <c r="E15" i="15"/>
  <c r="C15" i="15"/>
  <c r="P14" i="15"/>
  <c r="F14" i="15"/>
  <c r="AD14" i="19" s="1"/>
  <c r="AE14" i="19" s="1"/>
  <c r="E14" i="15"/>
  <c r="C14" i="15"/>
  <c r="P13" i="15"/>
  <c r="F13" i="15" s="1"/>
  <c r="AD13" i="19" s="1"/>
  <c r="AE13" i="19" s="1"/>
  <c r="G13" i="15"/>
  <c r="E13" i="15"/>
  <c r="C13" i="15"/>
  <c r="P12" i="15"/>
  <c r="F12" i="15" s="1"/>
  <c r="E12" i="15"/>
  <c r="C12" i="15"/>
  <c r="P11" i="15"/>
  <c r="F11" i="15"/>
  <c r="E11" i="15"/>
  <c r="C11" i="15"/>
  <c r="P10" i="15"/>
  <c r="F10" i="15"/>
  <c r="AD10" i="19" s="1"/>
  <c r="AE10" i="19" s="1"/>
  <c r="E10" i="15"/>
  <c r="C10" i="15"/>
  <c r="P9" i="15"/>
  <c r="F9" i="15" s="1"/>
  <c r="AD9" i="19" s="1"/>
  <c r="AE9" i="19" s="1"/>
  <c r="G9" i="15"/>
  <c r="E9" i="15"/>
  <c r="C9" i="15"/>
  <c r="P8" i="15"/>
  <c r="F8" i="15" s="1"/>
  <c r="E8" i="15"/>
  <c r="C8" i="15"/>
  <c r="P7" i="15"/>
  <c r="F7" i="15"/>
  <c r="E7" i="15"/>
  <c r="E16" i="15" s="1"/>
  <c r="E172" i="15" s="1"/>
  <c r="C7" i="15"/>
  <c r="O6" i="15"/>
  <c r="N6" i="15"/>
  <c r="N30" i="15" s="1"/>
  <c r="E5" i="15"/>
  <c r="L179" i="14"/>
  <c r="O178" i="14"/>
  <c r="J177" i="14"/>
  <c r="K174" i="14"/>
  <c r="N173" i="14"/>
  <c r="P170" i="14"/>
  <c r="M170" i="14"/>
  <c r="L170" i="14"/>
  <c r="K170" i="14"/>
  <c r="J170" i="14"/>
  <c r="I170" i="14"/>
  <c r="K167" i="14"/>
  <c r="K168" i="14" s="1"/>
  <c r="N166" i="14"/>
  <c r="C166" i="14"/>
  <c r="O165" i="14"/>
  <c r="O179" i="14" s="1"/>
  <c r="N165" i="14"/>
  <c r="N179" i="14" s="1"/>
  <c r="M165" i="14"/>
  <c r="L165" i="14"/>
  <c r="K165" i="14"/>
  <c r="K179" i="14" s="1"/>
  <c r="J165" i="14"/>
  <c r="J179" i="14" s="1"/>
  <c r="I165" i="14"/>
  <c r="I179" i="14" s="1"/>
  <c r="P164" i="14"/>
  <c r="F164" i="14" s="1"/>
  <c r="AA164" i="19" s="1"/>
  <c r="AB164" i="19" s="1"/>
  <c r="G164" i="14"/>
  <c r="E164" i="14"/>
  <c r="C164" i="14"/>
  <c r="P163" i="14"/>
  <c r="F163" i="14" s="1"/>
  <c r="AA163" i="19" s="1"/>
  <c r="AB163" i="19" s="1"/>
  <c r="E163" i="14"/>
  <c r="G163" i="14" s="1"/>
  <c r="C163" i="14"/>
  <c r="P162" i="14"/>
  <c r="F162" i="14"/>
  <c r="AA162" i="19" s="1"/>
  <c r="AB162" i="19" s="1"/>
  <c r="E162" i="14"/>
  <c r="G162" i="14" s="1"/>
  <c r="C162" i="14"/>
  <c r="P161" i="14"/>
  <c r="F161" i="14"/>
  <c r="AA161" i="19" s="1"/>
  <c r="AB161" i="19" s="1"/>
  <c r="E161" i="14"/>
  <c r="C161" i="14"/>
  <c r="P160" i="14"/>
  <c r="F160" i="14" s="1"/>
  <c r="AA160" i="19" s="1"/>
  <c r="AB160" i="19" s="1"/>
  <c r="G160" i="14"/>
  <c r="E160" i="14"/>
  <c r="C160" i="14"/>
  <c r="P159" i="14"/>
  <c r="F159" i="14" s="1"/>
  <c r="AA159" i="19" s="1"/>
  <c r="AB159" i="19" s="1"/>
  <c r="E159" i="14"/>
  <c r="G159" i="14" s="1"/>
  <c r="C159" i="14"/>
  <c r="P158" i="14"/>
  <c r="F158" i="14"/>
  <c r="AA158" i="19" s="1"/>
  <c r="AB158" i="19" s="1"/>
  <c r="E158" i="14"/>
  <c r="G158" i="14" s="1"/>
  <c r="C158" i="14"/>
  <c r="P157" i="14"/>
  <c r="F157" i="14"/>
  <c r="AA157" i="19" s="1"/>
  <c r="AB157" i="19" s="1"/>
  <c r="E157" i="14"/>
  <c r="C157" i="14"/>
  <c r="P156" i="14"/>
  <c r="F156" i="14" s="1"/>
  <c r="AA156" i="19" s="1"/>
  <c r="AB156" i="19" s="1"/>
  <c r="G156" i="14"/>
  <c r="E156" i="14"/>
  <c r="C156" i="14"/>
  <c r="P155" i="14"/>
  <c r="F155" i="14" s="1"/>
  <c r="AA155" i="19" s="1"/>
  <c r="C155" i="14"/>
  <c r="P154" i="14"/>
  <c r="F154" i="14"/>
  <c r="AA154" i="19" s="1"/>
  <c r="AB154" i="19" s="1"/>
  <c r="E154" i="14"/>
  <c r="G154" i="14" s="1"/>
  <c r="C154" i="14"/>
  <c r="P153" i="14"/>
  <c r="F153" i="14"/>
  <c r="AA153" i="19" s="1"/>
  <c r="AB153" i="19" s="1"/>
  <c r="E153" i="14"/>
  <c r="C153" i="14"/>
  <c r="P152" i="14"/>
  <c r="F152" i="14" s="1"/>
  <c r="AA152" i="19" s="1"/>
  <c r="AB152" i="19" s="1"/>
  <c r="G152" i="14"/>
  <c r="E152" i="14"/>
  <c r="C152" i="14"/>
  <c r="P151" i="14"/>
  <c r="F151" i="14" s="1"/>
  <c r="AA151" i="19" s="1"/>
  <c r="AB151" i="19" s="1"/>
  <c r="E151" i="14"/>
  <c r="G151" i="14" s="1"/>
  <c r="C151" i="14"/>
  <c r="P150" i="14"/>
  <c r="F150" i="14"/>
  <c r="AA150" i="19" s="1"/>
  <c r="AB150" i="19" s="1"/>
  <c r="E150" i="14"/>
  <c r="G150" i="14" s="1"/>
  <c r="C150" i="14"/>
  <c r="P149" i="14"/>
  <c r="F149" i="14"/>
  <c r="AA149" i="19" s="1"/>
  <c r="AB149" i="19" s="1"/>
  <c r="E149" i="14"/>
  <c r="C149" i="14"/>
  <c r="P148" i="14"/>
  <c r="F148" i="14" s="1"/>
  <c r="AA148" i="19" s="1"/>
  <c r="AB148" i="19" s="1"/>
  <c r="G148" i="14"/>
  <c r="E148" i="14"/>
  <c r="C148" i="14"/>
  <c r="P147" i="14"/>
  <c r="F147" i="14" s="1"/>
  <c r="AA147" i="19" s="1"/>
  <c r="AB147" i="19" s="1"/>
  <c r="E147" i="14"/>
  <c r="G147" i="14" s="1"/>
  <c r="C147" i="14"/>
  <c r="P146" i="14"/>
  <c r="F146" i="14"/>
  <c r="AA146" i="19" s="1"/>
  <c r="AB146" i="19" s="1"/>
  <c r="E146" i="14"/>
  <c r="G146" i="14" s="1"/>
  <c r="C146" i="14"/>
  <c r="P145" i="14"/>
  <c r="F145" i="14"/>
  <c r="AA145" i="19" s="1"/>
  <c r="AB145" i="19" s="1"/>
  <c r="E145" i="14"/>
  <c r="C145" i="14"/>
  <c r="P144" i="14"/>
  <c r="F144" i="14" s="1"/>
  <c r="E144" i="14"/>
  <c r="C144" i="14"/>
  <c r="P143" i="14"/>
  <c r="F143" i="14" s="1"/>
  <c r="AA143" i="19" s="1"/>
  <c r="AB143" i="19" s="1"/>
  <c r="E143" i="14"/>
  <c r="G143" i="14" s="1"/>
  <c r="C143" i="14"/>
  <c r="P142" i="14"/>
  <c r="F142" i="14"/>
  <c r="AA142" i="19" s="1"/>
  <c r="E142" i="14"/>
  <c r="G142" i="14" s="1"/>
  <c r="C142" i="14"/>
  <c r="P141" i="14"/>
  <c r="F141" i="14"/>
  <c r="AA141" i="19" s="1"/>
  <c r="AB141" i="19" s="1"/>
  <c r="E141" i="14"/>
  <c r="C141" i="14"/>
  <c r="P140" i="14"/>
  <c r="F140" i="14" s="1"/>
  <c r="E140" i="14"/>
  <c r="C140" i="14"/>
  <c r="P139" i="14"/>
  <c r="F139" i="14" s="1"/>
  <c r="AA139" i="19" s="1"/>
  <c r="AB139" i="19" s="1"/>
  <c r="E139" i="14"/>
  <c r="G139" i="14" s="1"/>
  <c r="C139" i="14"/>
  <c r="P138" i="14"/>
  <c r="F138" i="14"/>
  <c r="AA138" i="19" s="1"/>
  <c r="AB138" i="19" s="1"/>
  <c r="E138" i="14"/>
  <c r="G138" i="14" s="1"/>
  <c r="C138" i="14"/>
  <c r="P137" i="14"/>
  <c r="F137" i="14"/>
  <c r="AA137" i="19" s="1"/>
  <c r="AB137" i="19" s="1"/>
  <c r="E137" i="14"/>
  <c r="C137" i="14"/>
  <c r="P136" i="14"/>
  <c r="F136" i="14" s="1"/>
  <c r="E136" i="14"/>
  <c r="C136" i="14"/>
  <c r="P135" i="14"/>
  <c r="F135" i="14" s="1"/>
  <c r="AA135" i="19" s="1"/>
  <c r="AB135" i="19" s="1"/>
  <c r="E135" i="14"/>
  <c r="G135" i="14" s="1"/>
  <c r="C135" i="14"/>
  <c r="P134" i="14"/>
  <c r="F134" i="14"/>
  <c r="AA134" i="19" s="1"/>
  <c r="AB134" i="19" s="1"/>
  <c r="E134" i="14"/>
  <c r="G134" i="14" s="1"/>
  <c r="C134" i="14"/>
  <c r="P133" i="14"/>
  <c r="F133" i="14"/>
  <c r="AA133" i="19" s="1"/>
  <c r="AB133" i="19" s="1"/>
  <c r="E133" i="14"/>
  <c r="C133" i="14"/>
  <c r="P132" i="14"/>
  <c r="F132" i="14" s="1"/>
  <c r="E132" i="14"/>
  <c r="C132" i="14"/>
  <c r="P131" i="14"/>
  <c r="F131" i="14" s="1"/>
  <c r="AA131" i="19" s="1"/>
  <c r="AB131" i="19" s="1"/>
  <c r="E131" i="14"/>
  <c r="G131" i="14" s="1"/>
  <c r="C131" i="14"/>
  <c r="P130" i="14"/>
  <c r="F130" i="14"/>
  <c r="AA130" i="19" s="1"/>
  <c r="AB130" i="19" s="1"/>
  <c r="E130" i="14"/>
  <c r="G130" i="14" s="1"/>
  <c r="C130" i="14"/>
  <c r="P129" i="14"/>
  <c r="F129" i="14"/>
  <c r="AA129" i="19" s="1"/>
  <c r="AB129" i="19" s="1"/>
  <c r="E129" i="14"/>
  <c r="C129" i="14"/>
  <c r="P128" i="14"/>
  <c r="F128" i="14" s="1"/>
  <c r="E128" i="14"/>
  <c r="C128" i="14"/>
  <c r="P127" i="14"/>
  <c r="F127" i="14" s="1"/>
  <c r="AA127" i="19" s="1"/>
  <c r="AB127" i="19" s="1"/>
  <c r="E127" i="14"/>
  <c r="G127" i="14" s="1"/>
  <c r="C127" i="14"/>
  <c r="P126" i="14"/>
  <c r="F126" i="14"/>
  <c r="AA126" i="19" s="1"/>
  <c r="AB126" i="19" s="1"/>
  <c r="E126" i="14"/>
  <c r="G126" i="14" s="1"/>
  <c r="C126" i="14"/>
  <c r="P125" i="14"/>
  <c r="F125" i="14"/>
  <c r="AA125" i="19" s="1"/>
  <c r="AB125" i="19" s="1"/>
  <c r="E125" i="14"/>
  <c r="C125" i="14"/>
  <c r="P124" i="14"/>
  <c r="F124" i="14" s="1"/>
  <c r="E124" i="14"/>
  <c r="C124" i="14"/>
  <c r="P123" i="14"/>
  <c r="F123" i="14" s="1"/>
  <c r="AA123" i="19" s="1"/>
  <c r="AB123" i="19" s="1"/>
  <c r="E123" i="14"/>
  <c r="G123" i="14" s="1"/>
  <c r="C123" i="14"/>
  <c r="P122" i="14"/>
  <c r="F122" i="14"/>
  <c r="AA122" i="19" s="1"/>
  <c r="AB122" i="19" s="1"/>
  <c r="E122" i="14"/>
  <c r="G122" i="14" s="1"/>
  <c r="C122" i="14"/>
  <c r="P121" i="14"/>
  <c r="F121" i="14"/>
  <c r="E121" i="14"/>
  <c r="C121" i="14"/>
  <c r="P120" i="14"/>
  <c r="P165" i="14" s="1"/>
  <c r="E120" i="14"/>
  <c r="C120" i="14"/>
  <c r="C119" i="14"/>
  <c r="O118" i="14"/>
  <c r="O119" i="14" s="1"/>
  <c r="K118" i="14"/>
  <c r="K119" i="14" s="1"/>
  <c r="N117" i="14"/>
  <c r="J117" i="14"/>
  <c r="O116" i="14"/>
  <c r="N116" i="14"/>
  <c r="N178" i="14" s="1"/>
  <c r="M116" i="14"/>
  <c r="M178" i="14" s="1"/>
  <c r="L116" i="14"/>
  <c r="K116" i="14"/>
  <c r="K178" i="14" s="1"/>
  <c r="J116" i="14"/>
  <c r="J178" i="14" s="1"/>
  <c r="I116" i="14"/>
  <c r="I178" i="14" s="1"/>
  <c r="P115" i="14"/>
  <c r="F115" i="14" s="1"/>
  <c r="AA115" i="19" s="1"/>
  <c r="AB115" i="19" s="1"/>
  <c r="G115" i="14"/>
  <c r="E115" i="14"/>
  <c r="C115" i="14"/>
  <c r="P114" i="14"/>
  <c r="F114" i="14" s="1"/>
  <c r="AA114" i="19" s="1"/>
  <c r="AB114" i="19" s="1"/>
  <c r="E114" i="14"/>
  <c r="C114" i="14"/>
  <c r="P113" i="14"/>
  <c r="F113" i="14"/>
  <c r="AA113" i="19" s="1"/>
  <c r="E113" i="14"/>
  <c r="C113" i="14"/>
  <c r="O112" i="14"/>
  <c r="N112" i="14"/>
  <c r="K112" i="14"/>
  <c r="J112" i="14"/>
  <c r="I112" i="14"/>
  <c r="P111" i="14"/>
  <c r="O111" i="14"/>
  <c r="O177" i="14" s="1"/>
  <c r="N111" i="14"/>
  <c r="N177" i="14" s="1"/>
  <c r="M111" i="14"/>
  <c r="M177" i="14" s="1"/>
  <c r="L111" i="14"/>
  <c r="K111" i="14"/>
  <c r="K177" i="14" s="1"/>
  <c r="J111" i="14"/>
  <c r="I111" i="14"/>
  <c r="I177" i="14" s="1"/>
  <c r="P110" i="14"/>
  <c r="F110" i="14" s="1"/>
  <c r="AA110" i="19" s="1"/>
  <c r="AB110" i="19" s="1"/>
  <c r="G110" i="14"/>
  <c r="E110" i="14"/>
  <c r="C110" i="14"/>
  <c r="P109" i="14"/>
  <c r="F109" i="14" s="1"/>
  <c r="AA109" i="19" s="1"/>
  <c r="AB109" i="19" s="1"/>
  <c r="E109" i="14"/>
  <c r="G109" i="14" s="1"/>
  <c r="C109" i="14"/>
  <c r="P108" i="14"/>
  <c r="F108" i="14"/>
  <c r="AA108" i="19" s="1"/>
  <c r="AB108" i="19" s="1"/>
  <c r="E108" i="14"/>
  <c r="G108" i="14" s="1"/>
  <c r="C108" i="14"/>
  <c r="P107" i="14"/>
  <c r="F107" i="14"/>
  <c r="E107" i="14"/>
  <c r="E111" i="14" s="1"/>
  <c r="C107" i="14"/>
  <c r="O106" i="14"/>
  <c r="L106" i="14"/>
  <c r="K106" i="14"/>
  <c r="O105" i="14"/>
  <c r="O176" i="14" s="1"/>
  <c r="N105" i="14"/>
  <c r="N106" i="14" s="1"/>
  <c r="M105" i="14"/>
  <c r="L105" i="14"/>
  <c r="L176" i="14" s="1"/>
  <c r="K105" i="14"/>
  <c r="K176" i="14" s="1"/>
  <c r="J105" i="14"/>
  <c r="J176" i="14" s="1"/>
  <c r="I105" i="14"/>
  <c r="P104" i="14"/>
  <c r="F104" i="14" s="1"/>
  <c r="AA104" i="19" s="1"/>
  <c r="AB104" i="19" s="1"/>
  <c r="E104" i="14"/>
  <c r="G104" i="14" s="1"/>
  <c r="C104" i="14"/>
  <c r="P103" i="14"/>
  <c r="F103" i="14"/>
  <c r="AA103" i="19" s="1"/>
  <c r="AB103" i="19" s="1"/>
  <c r="E103" i="14"/>
  <c r="C103" i="14"/>
  <c r="P102" i="14"/>
  <c r="F102" i="14"/>
  <c r="E102" i="14"/>
  <c r="C102" i="14"/>
  <c r="P101" i="14"/>
  <c r="P105" i="14" s="1"/>
  <c r="E101" i="14"/>
  <c r="C101" i="14"/>
  <c r="L100" i="14"/>
  <c r="O99" i="14"/>
  <c r="O175" i="14" s="1"/>
  <c r="N99" i="14"/>
  <c r="M99" i="14"/>
  <c r="M175" i="14" s="1"/>
  <c r="L99" i="14"/>
  <c r="L175" i="14" s="1"/>
  <c r="K99" i="14"/>
  <c r="K175" i="14" s="1"/>
  <c r="J99" i="14"/>
  <c r="I99" i="14"/>
  <c r="I175" i="14" s="1"/>
  <c r="P98" i="14"/>
  <c r="F98" i="14"/>
  <c r="AA98" i="19" s="1"/>
  <c r="AB98" i="19" s="1"/>
  <c r="E98" i="14"/>
  <c r="G98" i="14" s="1"/>
  <c r="C98" i="14"/>
  <c r="P97" i="14"/>
  <c r="F97" i="14"/>
  <c r="E97" i="14"/>
  <c r="C97" i="14"/>
  <c r="P96" i="14"/>
  <c r="F96" i="14" s="1"/>
  <c r="AA96" i="19" s="1"/>
  <c r="AB96" i="19" s="1"/>
  <c r="G96" i="14"/>
  <c r="E96" i="14"/>
  <c r="C96" i="14"/>
  <c r="P95" i="14"/>
  <c r="F95" i="14" s="1"/>
  <c r="AA95" i="19" s="1"/>
  <c r="AB95" i="19" s="1"/>
  <c r="E95" i="14"/>
  <c r="G95" i="14" s="1"/>
  <c r="C95" i="14"/>
  <c r="P94" i="14"/>
  <c r="F94" i="14"/>
  <c r="AA94" i="19" s="1"/>
  <c r="E94" i="14"/>
  <c r="G94" i="14" s="1"/>
  <c r="C94" i="14"/>
  <c r="P93" i="14"/>
  <c r="F93" i="14"/>
  <c r="E93" i="14"/>
  <c r="C93" i="14"/>
  <c r="P92" i="14"/>
  <c r="F92" i="14" s="1"/>
  <c r="AA92" i="19" s="1"/>
  <c r="AB92" i="19" s="1"/>
  <c r="G92" i="14"/>
  <c r="E92" i="14"/>
  <c r="C92" i="14"/>
  <c r="P91" i="14"/>
  <c r="F91" i="14" s="1"/>
  <c r="AA91" i="19" s="1"/>
  <c r="AB91" i="19" s="1"/>
  <c r="E91" i="14"/>
  <c r="C91" i="14"/>
  <c r="P90" i="14"/>
  <c r="F90" i="14"/>
  <c r="AA90" i="19" s="1"/>
  <c r="AB90" i="19" s="1"/>
  <c r="E90" i="14"/>
  <c r="G90" i="14" s="1"/>
  <c r="C90" i="14"/>
  <c r="P89" i="14"/>
  <c r="F89" i="14"/>
  <c r="E89" i="14"/>
  <c r="C89" i="14"/>
  <c r="P88" i="14"/>
  <c r="F88" i="14" s="1"/>
  <c r="AA88" i="19" s="1"/>
  <c r="AB88" i="19" s="1"/>
  <c r="G88" i="14"/>
  <c r="E88" i="14"/>
  <c r="C88" i="14"/>
  <c r="P87" i="14"/>
  <c r="E87" i="14"/>
  <c r="C87" i="14"/>
  <c r="C86" i="14"/>
  <c r="O85" i="14"/>
  <c r="O174" i="14" s="1"/>
  <c r="N85" i="14"/>
  <c r="N174" i="14" s="1"/>
  <c r="M85" i="14"/>
  <c r="L85" i="14"/>
  <c r="K85" i="14"/>
  <c r="K86" i="14" s="1"/>
  <c r="J85" i="14"/>
  <c r="J174" i="14" s="1"/>
  <c r="I85" i="14"/>
  <c r="P84" i="14"/>
  <c r="F84" i="14" s="1"/>
  <c r="AA84" i="19" s="1"/>
  <c r="AB84" i="19" s="1"/>
  <c r="E84" i="14"/>
  <c r="C84" i="14"/>
  <c r="P83" i="14"/>
  <c r="F83" i="14" s="1"/>
  <c r="AA83" i="19" s="1"/>
  <c r="AB83" i="19" s="1"/>
  <c r="E83" i="14"/>
  <c r="C83" i="14"/>
  <c r="P82" i="14"/>
  <c r="F82" i="14"/>
  <c r="AA82" i="19" s="1"/>
  <c r="AB82" i="19" s="1"/>
  <c r="E82" i="14"/>
  <c r="G82" i="14" s="1"/>
  <c r="C82" i="14"/>
  <c r="P81" i="14"/>
  <c r="F81" i="14"/>
  <c r="E81" i="14"/>
  <c r="C81" i="14"/>
  <c r="P80" i="14"/>
  <c r="F80" i="14" s="1"/>
  <c r="AA80" i="19" s="1"/>
  <c r="AB80" i="19" s="1"/>
  <c r="G80" i="14"/>
  <c r="E80" i="14"/>
  <c r="C80" i="14"/>
  <c r="P79" i="14"/>
  <c r="F79" i="14" s="1"/>
  <c r="AA79" i="19" s="1"/>
  <c r="AB79" i="19" s="1"/>
  <c r="E79" i="14"/>
  <c r="C79" i="14"/>
  <c r="P78" i="14"/>
  <c r="F78" i="14"/>
  <c r="AA78" i="19" s="1"/>
  <c r="AB78" i="19" s="1"/>
  <c r="E78" i="14"/>
  <c r="G78" i="14" s="1"/>
  <c r="C78" i="14"/>
  <c r="P77" i="14"/>
  <c r="F77" i="14"/>
  <c r="E77" i="14"/>
  <c r="C77" i="14"/>
  <c r="P76" i="14"/>
  <c r="F76" i="14" s="1"/>
  <c r="AA76" i="19" s="1"/>
  <c r="AB76" i="19" s="1"/>
  <c r="G76" i="14"/>
  <c r="E76" i="14"/>
  <c r="C76" i="14"/>
  <c r="P75" i="14"/>
  <c r="F75" i="14" s="1"/>
  <c r="AA75" i="19" s="1"/>
  <c r="AB75" i="19" s="1"/>
  <c r="E75" i="14"/>
  <c r="G75" i="14" s="1"/>
  <c r="C75" i="14"/>
  <c r="P74" i="14"/>
  <c r="F74" i="14"/>
  <c r="AA74" i="19" s="1"/>
  <c r="AB74" i="19" s="1"/>
  <c r="E74" i="14"/>
  <c r="G74" i="14" s="1"/>
  <c r="C74" i="14"/>
  <c r="P73" i="14"/>
  <c r="F73" i="14"/>
  <c r="E73" i="14"/>
  <c r="C73" i="14"/>
  <c r="P72" i="14"/>
  <c r="F72" i="14" s="1"/>
  <c r="AA72" i="19" s="1"/>
  <c r="AB72" i="19" s="1"/>
  <c r="G72" i="14"/>
  <c r="E72" i="14"/>
  <c r="C72" i="14"/>
  <c r="P71" i="14"/>
  <c r="F71" i="14" s="1"/>
  <c r="AA71" i="19" s="1"/>
  <c r="AB71" i="19" s="1"/>
  <c r="E71" i="14"/>
  <c r="G71" i="14" s="1"/>
  <c r="C71" i="14"/>
  <c r="P70" i="14"/>
  <c r="F70" i="14"/>
  <c r="AA70" i="19" s="1"/>
  <c r="AB70" i="19" s="1"/>
  <c r="E70" i="14"/>
  <c r="G70" i="14" s="1"/>
  <c r="C70" i="14"/>
  <c r="P69" i="14"/>
  <c r="F69" i="14"/>
  <c r="E69" i="14"/>
  <c r="C69" i="14"/>
  <c r="P68" i="14"/>
  <c r="F68" i="14" s="1"/>
  <c r="AA68" i="19" s="1"/>
  <c r="AB68" i="19" s="1"/>
  <c r="E68" i="14"/>
  <c r="C68" i="14"/>
  <c r="P67" i="14"/>
  <c r="F67" i="14" s="1"/>
  <c r="AA67" i="19" s="1"/>
  <c r="AB67" i="19" s="1"/>
  <c r="E67" i="14"/>
  <c r="C67" i="14"/>
  <c r="P66" i="14"/>
  <c r="F66" i="14"/>
  <c r="AA66" i="19" s="1"/>
  <c r="AB66" i="19" s="1"/>
  <c r="E66" i="14"/>
  <c r="G66" i="14" s="1"/>
  <c r="C66" i="14"/>
  <c r="P65" i="14"/>
  <c r="F65" i="14"/>
  <c r="E65" i="14"/>
  <c r="C65" i="14"/>
  <c r="P64" i="14"/>
  <c r="F64" i="14" s="1"/>
  <c r="AA64" i="19" s="1"/>
  <c r="AB64" i="19" s="1"/>
  <c r="G64" i="14"/>
  <c r="E64" i="14"/>
  <c r="C64" i="14"/>
  <c r="P63" i="14"/>
  <c r="F63" i="14" s="1"/>
  <c r="AA63" i="19" s="1"/>
  <c r="AB63" i="19" s="1"/>
  <c r="E63" i="14"/>
  <c r="G63" i="14" s="1"/>
  <c r="C63" i="14"/>
  <c r="P62" i="14"/>
  <c r="F62" i="14"/>
  <c r="AA62" i="19" s="1"/>
  <c r="AB62" i="19" s="1"/>
  <c r="E62" i="14"/>
  <c r="G62" i="14" s="1"/>
  <c r="C62" i="14"/>
  <c r="P61" i="14"/>
  <c r="F61" i="14"/>
  <c r="E61" i="14"/>
  <c r="C61" i="14"/>
  <c r="P60" i="14"/>
  <c r="F60" i="14" s="1"/>
  <c r="AA60" i="19" s="1"/>
  <c r="AB60" i="19" s="1"/>
  <c r="G60" i="14"/>
  <c r="E60" i="14"/>
  <c r="C60" i="14"/>
  <c r="P59" i="14"/>
  <c r="F59" i="14" s="1"/>
  <c r="AA59" i="19" s="1"/>
  <c r="AB59" i="19" s="1"/>
  <c r="E59" i="14"/>
  <c r="G59" i="14" s="1"/>
  <c r="C59" i="14"/>
  <c r="P58" i="14"/>
  <c r="F58" i="14"/>
  <c r="AA58" i="19" s="1"/>
  <c r="AB58" i="19" s="1"/>
  <c r="E58" i="14"/>
  <c r="G58" i="14" s="1"/>
  <c r="C58" i="14"/>
  <c r="P57" i="14"/>
  <c r="F57" i="14"/>
  <c r="E57" i="14"/>
  <c r="C57" i="14"/>
  <c r="P56" i="14"/>
  <c r="F56" i="14" s="1"/>
  <c r="AA56" i="19" s="1"/>
  <c r="AB56" i="19" s="1"/>
  <c r="G56" i="14"/>
  <c r="E56" i="14"/>
  <c r="C56" i="14"/>
  <c r="P55" i="14"/>
  <c r="F55" i="14" s="1"/>
  <c r="AA55" i="19" s="1"/>
  <c r="E55" i="14"/>
  <c r="G55" i="14" s="1"/>
  <c r="C55" i="14"/>
  <c r="P54" i="14"/>
  <c r="F54" i="14"/>
  <c r="AA54" i="19" s="1"/>
  <c r="AB54" i="19" s="1"/>
  <c r="E54" i="14"/>
  <c r="G54" i="14" s="1"/>
  <c r="C54" i="14"/>
  <c r="P53" i="14"/>
  <c r="F53" i="14"/>
  <c r="E53" i="14"/>
  <c r="C53" i="14"/>
  <c r="P52" i="14"/>
  <c r="F52" i="14" s="1"/>
  <c r="AA52" i="19" s="1"/>
  <c r="AB52" i="19" s="1"/>
  <c r="E52" i="14"/>
  <c r="C52" i="14"/>
  <c r="P51" i="14"/>
  <c r="F51" i="14" s="1"/>
  <c r="AA51" i="19" s="1"/>
  <c r="AB51" i="19" s="1"/>
  <c r="E51" i="14"/>
  <c r="C51" i="14"/>
  <c r="P50" i="14"/>
  <c r="F50" i="14"/>
  <c r="AA50" i="19" s="1"/>
  <c r="AB50" i="19" s="1"/>
  <c r="E50" i="14"/>
  <c r="G50" i="14" s="1"/>
  <c r="C50" i="14"/>
  <c r="P49" i="14"/>
  <c r="F49" i="14"/>
  <c r="E49" i="14"/>
  <c r="C49" i="14"/>
  <c r="P48" i="14"/>
  <c r="F48" i="14" s="1"/>
  <c r="AA48" i="19" s="1"/>
  <c r="AB48" i="19" s="1"/>
  <c r="G48" i="14"/>
  <c r="E48" i="14"/>
  <c r="C48" i="14"/>
  <c r="P47" i="14"/>
  <c r="F47" i="14" s="1"/>
  <c r="AA47" i="19" s="1"/>
  <c r="AB47" i="19" s="1"/>
  <c r="E47" i="14"/>
  <c r="C47" i="14"/>
  <c r="P46" i="14"/>
  <c r="F46" i="14"/>
  <c r="AA46" i="19" s="1"/>
  <c r="AB46" i="19" s="1"/>
  <c r="E46" i="14"/>
  <c r="G46" i="14" s="1"/>
  <c r="C46" i="14"/>
  <c r="P45" i="14"/>
  <c r="F45" i="14"/>
  <c r="E45" i="14"/>
  <c r="C45" i="14"/>
  <c r="P44" i="14"/>
  <c r="F44" i="14" s="1"/>
  <c r="AA44" i="19" s="1"/>
  <c r="AB44" i="19" s="1"/>
  <c r="G44" i="14"/>
  <c r="E44" i="14"/>
  <c r="C44" i="14"/>
  <c r="P43" i="14"/>
  <c r="F43" i="14" s="1"/>
  <c r="AA43" i="19" s="1"/>
  <c r="AB43" i="19" s="1"/>
  <c r="E43" i="14"/>
  <c r="G43" i="14" s="1"/>
  <c r="C43" i="14"/>
  <c r="P42" i="14"/>
  <c r="F42" i="14"/>
  <c r="AA42" i="19" s="1"/>
  <c r="AB42" i="19" s="1"/>
  <c r="E42" i="14"/>
  <c r="G42" i="14" s="1"/>
  <c r="C42" i="14"/>
  <c r="P41" i="14"/>
  <c r="F41" i="14"/>
  <c r="E41" i="14"/>
  <c r="C41" i="14"/>
  <c r="P40" i="14"/>
  <c r="F40" i="14" s="1"/>
  <c r="AA40" i="19" s="1"/>
  <c r="AB40" i="19" s="1"/>
  <c r="E40" i="14"/>
  <c r="G40" i="14" s="1"/>
  <c r="C40" i="14"/>
  <c r="P39" i="14"/>
  <c r="F39" i="14" s="1"/>
  <c r="AA39" i="19" s="1"/>
  <c r="AB39" i="19" s="1"/>
  <c r="E39" i="14"/>
  <c r="G39" i="14" s="1"/>
  <c r="C39" i="14"/>
  <c r="P38" i="14"/>
  <c r="F38" i="14"/>
  <c r="AA38" i="19" s="1"/>
  <c r="AB38" i="19" s="1"/>
  <c r="E38" i="14"/>
  <c r="G38" i="14" s="1"/>
  <c r="C38" i="14"/>
  <c r="P37" i="14"/>
  <c r="F37" i="14"/>
  <c r="E37" i="14"/>
  <c r="C37" i="14"/>
  <c r="P36" i="14"/>
  <c r="F36" i="14" s="1"/>
  <c r="AA36" i="19" s="1"/>
  <c r="C36" i="14"/>
  <c r="P35" i="14"/>
  <c r="F35" i="14" s="1"/>
  <c r="AA35" i="19" s="1"/>
  <c r="E35" i="14"/>
  <c r="C35" i="14"/>
  <c r="P34" i="14"/>
  <c r="F34" i="14"/>
  <c r="AA34" i="19" s="1"/>
  <c r="AB34" i="19" s="1"/>
  <c r="E34" i="14"/>
  <c r="G34" i="14" s="1"/>
  <c r="C34" i="14"/>
  <c r="P33" i="14"/>
  <c r="F33" i="14"/>
  <c r="E33" i="14"/>
  <c r="C33" i="14"/>
  <c r="P32" i="14"/>
  <c r="F32" i="14" s="1"/>
  <c r="AA32" i="19" s="1"/>
  <c r="AB32" i="19" s="1"/>
  <c r="E32" i="14"/>
  <c r="C32" i="14"/>
  <c r="P31" i="14"/>
  <c r="F31" i="14" s="1"/>
  <c r="E31" i="14"/>
  <c r="C31" i="14"/>
  <c r="N30" i="14"/>
  <c r="M30" i="14"/>
  <c r="I30" i="14"/>
  <c r="O27" i="14"/>
  <c r="N27" i="14"/>
  <c r="M27" i="14"/>
  <c r="M173" i="14" s="1"/>
  <c r="L27" i="14"/>
  <c r="L173" i="14" s="1"/>
  <c r="K27" i="14"/>
  <c r="J27" i="14"/>
  <c r="J173" i="14" s="1"/>
  <c r="I27" i="14"/>
  <c r="I173" i="14" s="1"/>
  <c r="D27" i="14"/>
  <c r="P26" i="14"/>
  <c r="F26" i="14" s="1"/>
  <c r="AA26" i="19" s="1"/>
  <c r="AB26" i="19" s="1"/>
  <c r="E26" i="14"/>
  <c r="C26" i="14"/>
  <c r="P25" i="14"/>
  <c r="F25" i="14" s="1"/>
  <c r="E25" i="14"/>
  <c r="C25" i="14"/>
  <c r="P24" i="14"/>
  <c r="F24" i="14"/>
  <c r="AA24" i="19" s="1"/>
  <c r="AB24" i="19" s="1"/>
  <c r="E24" i="14"/>
  <c r="C24" i="14"/>
  <c r="P23" i="14"/>
  <c r="F23" i="14"/>
  <c r="E23" i="14"/>
  <c r="C23" i="14"/>
  <c r="P22" i="14"/>
  <c r="F22" i="14" s="1"/>
  <c r="AA22" i="19" s="1"/>
  <c r="AB22" i="19" s="1"/>
  <c r="E22" i="14"/>
  <c r="C22" i="14"/>
  <c r="P21" i="14"/>
  <c r="E21" i="14"/>
  <c r="C21" i="14"/>
  <c r="P20" i="14"/>
  <c r="F20" i="14"/>
  <c r="AA20" i="19" s="1"/>
  <c r="AB20" i="19" s="1"/>
  <c r="E20" i="14"/>
  <c r="C20" i="14"/>
  <c r="P19" i="14"/>
  <c r="F19" i="14"/>
  <c r="C19" i="14"/>
  <c r="P18" i="14"/>
  <c r="P30" i="14" s="1"/>
  <c r="M18" i="14"/>
  <c r="L18" i="14"/>
  <c r="L30" i="14" s="1"/>
  <c r="K18" i="14"/>
  <c r="K30" i="14" s="1"/>
  <c r="J18" i="14"/>
  <c r="J30" i="14" s="1"/>
  <c r="I18" i="14"/>
  <c r="O16" i="14"/>
  <c r="O172" i="14" s="1"/>
  <c r="N16" i="14"/>
  <c r="N172" i="14" s="1"/>
  <c r="M16" i="14"/>
  <c r="L16" i="14"/>
  <c r="L172" i="14" s="1"/>
  <c r="K16" i="14"/>
  <c r="K172" i="14" s="1"/>
  <c r="J16" i="14"/>
  <c r="J166" i="14" s="1"/>
  <c r="I16" i="14"/>
  <c r="I86" i="14" s="1"/>
  <c r="P15" i="14"/>
  <c r="F15" i="14" s="1"/>
  <c r="E15" i="14"/>
  <c r="C15" i="14"/>
  <c r="P14" i="14"/>
  <c r="F14" i="14"/>
  <c r="AA14" i="19" s="1"/>
  <c r="AB14" i="19" s="1"/>
  <c r="E14" i="14"/>
  <c r="C14" i="14"/>
  <c r="P13" i="14"/>
  <c r="F13" i="14"/>
  <c r="E13" i="14"/>
  <c r="C13" i="14"/>
  <c r="P12" i="14"/>
  <c r="F12" i="14" s="1"/>
  <c r="AA12" i="19" s="1"/>
  <c r="AB12" i="19" s="1"/>
  <c r="E12" i="14"/>
  <c r="C12" i="14"/>
  <c r="P11" i="14"/>
  <c r="F11" i="14" s="1"/>
  <c r="E11" i="14"/>
  <c r="C11" i="14"/>
  <c r="P10" i="14"/>
  <c r="F10" i="14"/>
  <c r="AA10" i="19" s="1"/>
  <c r="AB10" i="19" s="1"/>
  <c r="E10" i="14"/>
  <c r="C10" i="14"/>
  <c r="P9" i="14"/>
  <c r="F9" i="14"/>
  <c r="E9" i="14"/>
  <c r="C9" i="14"/>
  <c r="P8" i="14"/>
  <c r="F8" i="14" s="1"/>
  <c r="AA8" i="19" s="1"/>
  <c r="AB8" i="19" s="1"/>
  <c r="E8" i="14"/>
  <c r="G8" i="14" s="1"/>
  <c r="C8" i="14"/>
  <c r="P7" i="14"/>
  <c r="E7" i="14"/>
  <c r="C7" i="14"/>
  <c r="O6" i="14"/>
  <c r="O30" i="14" s="1"/>
  <c r="N6" i="14"/>
  <c r="E5" i="14"/>
  <c r="N178" i="13"/>
  <c r="J178" i="13"/>
  <c r="N177" i="13"/>
  <c r="M177" i="13"/>
  <c r="J177" i="13"/>
  <c r="I177" i="13"/>
  <c r="P176" i="13"/>
  <c r="O175" i="13"/>
  <c r="L175" i="13"/>
  <c r="K175" i="13"/>
  <c r="J174" i="13"/>
  <c r="M173" i="13"/>
  <c r="I173" i="13"/>
  <c r="P170" i="13"/>
  <c r="M170" i="13"/>
  <c r="L170" i="13"/>
  <c r="K170" i="13"/>
  <c r="J170" i="13"/>
  <c r="I170" i="13"/>
  <c r="I167" i="13"/>
  <c r="I168" i="13" s="1"/>
  <c r="C166" i="13"/>
  <c r="O165" i="13"/>
  <c r="O166" i="13" s="1"/>
  <c r="N165" i="13"/>
  <c r="N179" i="13" s="1"/>
  <c r="M165" i="13"/>
  <c r="M179" i="13" s="1"/>
  <c r="L165" i="13"/>
  <c r="L179" i="13" s="1"/>
  <c r="K165" i="13"/>
  <c r="K166" i="13" s="1"/>
  <c r="J165" i="13"/>
  <c r="J179" i="13" s="1"/>
  <c r="I165" i="13"/>
  <c r="I179" i="13" s="1"/>
  <c r="P164" i="13"/>
  <c r="F164" i="13"/>
  <c r="E164" i="13"/>
  <c r="C164" i="13"/>
  <c r="P163" i="13"/>
  <c r="F163" i="13" s="1"/>
  <c r="X163" i="19" s="1"/>
  <c r="Y163" i="19" s="1"/>
  <c r="G163" i="13"/>
  <c r="E163" i="13"/>
  <c r="C163" i="13"/>
  <c r="P162" i="13"/>
  <c r="F162" i="13" s="1"/>
  <c r="X162" i="19" s="1"/>
  <c r="Y162" i="19" s="1"/>
  <c r="E162" i="13"/>
  <c r="G162" i="13" s="1"/>
  <c r="C162" i="13"/>
  <c r="P161" i="13"/>
  <c r="F161" i="13"/>
  <c r="X161" i="19" s="1"/>
  <c r="Y161" i="19" s="1"/>
  <c r="E161" i="13"/>
  <c r="G161" i="13" s="1"/>
  <c r="C161" i="13"/>
  <c r="P160" i="13"/>
  <c r="F160" i="13"/>
  <c r="E160" i="13"/>
  <c r="C160" i="13"/>
  <c r="P159" i="13"/>
  <c r="F159" i="13" s="1"/>
  <c r="X159" i="19" s="1"/>
  <c r="Y159" i="19" s="1"/>
  <c r="E159" i="13"/>
  <c r="C159" i="13"/>
  <c r="P158" i="13"/>
  <c r="F158" i="13" s="1"/>
  <c r="X158" i="19" s="1"/>
  <c r="Y158" i="19" s="1"/>
  <c r="E158" i="13"/>
  <c r="C158" i="13"/>
  <c r="P157" i="13"/>
  <c r="F157" i="13"/>
  <c r="X157" i="19" s="1"/>
  <c r="Y157" i="19" s="1"/>
  <c r="E157" i="13"/>
  <c r="G157" i="13" s="1"/>
  <c r="C157" i="13"/>
  <c r="P156" i="13"/>
  <c r="F156" i="13"/>
  <c r="E156" i="13"/>
  <c r="C156" i="13"/>
  <c r="P155" i="13"/>
  <c r="F155" i="13" s="1"/>
  <c r="X155" i="19" s="1"/>
  <c r="C155" i="13"/>
  <c r="P154" i="13"/>
  <c r="F154" i="13" s="1"/>
  <c r="X154" i="19" s="1"/>
  <c r="Y154" i="19" s="1"/>
  <c r="E154" i="13"/>
  <c r="C154" i="13"/>
  <c r="P153" i="13"/>
  <c r="F153" i="13"/>
  <c r="X153" i="19" s="1"/>
  <c r="Y153" i="19" s="1"/>
  <c r="E153" i="13"/>
  <c r="G153" i="13" s="1"/>
  <c r="C153" i="13"/>
  <c r="P152" i="13"/>
  <c r="F152" i="13"/>
  <c r="E152" i="13"/>
  <c r="C152" i="13"/>
  <c r="P151" i="13"/>
  <c r="F151" i="13" s="1"/>
  <c r="X151" i="19" s="1"/>
  <c r="Y151" i="19" s="1"/>
  <c r="G151" i="13"/>
  <c r="E151" i="13"/>
  <c r="C151" i="13"/>
  <c r="P150" i="13"/>
  <c r="F150" i="13" s="1"/>
  <c r="X150" i="19" s="1"/>
  <c r="Y150" i="19" s="1"/>
  <c r="E150" i="13"/>
  <c r="G150" i="13" s="1"/>
  <c r="C150" i="13"/>
  <c r="P149" i="13"/>
  <c r="F149" i="13"/>
  <c r="X149" i="19" s="1"/>
  <c r="Y149" i="19" s="1"/>
  <c r="E149" i="13"/>
  <c r="G149" i="13" s="1"/>
  <c r="C149" i="13"/>
  <c r="P148" i="13"/>
  <c r="F148" i="13"/>
  <c r="E148" i="13"/>
  <c r="C148" i="13"/>
  <c r="P147" i="13"/>
  <c r="F147" i="13" s="1"/>
  <c r="X147" i="19" s="1"/>
  <c r="Y147" i="19" s="1"/>
  <c r="E147" i="13"/>
  <c r="C147" i="13"/>
  <c r="P146" i="13"/>
  <c r="F146" i="13" s="1"/>
  <c r="X146" i="19" s="1"/>
  <c r="Y146" i="19" s="1"/>
  <c r="E146" i="13"/>
  <c r="C146" i="13"/>
  <c r="P145" i="13"/>
  <c r="F145" i="13"/>
  <c r="X145" i="19" s="1"/>
  <c r="Y145" i="19" s="1"/>
  <c r="E145" i="13"/>
  <c r="G145" i="13" s="1"/>
  <c r="C145" i="13"/>
  <c r="P144" i="13"/>
  <c r="F144" i="13"/>
  <c r="E144" i="13"/>
  <c r="C144" i="13"/>
  <c r="P143" i="13"/>
  <c r="F143" i="13" s="1"/>
  <c r="X143" i="19" s="1"/>
  <c r="E143" i="13"/>
  <c r="G143" i="13" s="1"/>
  <c r="C143" i="13"/>
  <c r="P142" i="13"/>
  <c r="F142" i="13" s="1"/>
  <c r="X142" i="19" s="1"/>
  <c r="E142" i="13"/>
  <c r="G142" i="13" s="1"/>
  <c r="C142" i="13"/>
  <c r="P141" i="13"/>
  <c r="F141" i="13"/>
  <c r="X141" i="19" s="1"/>
  <c r="Y141" i="19" s="1"/>
  <c r="E141" i="13"/>
  <c r="G141" i="13" s="1"/>
  <c r="C141" i="13"/>
  <c r="P140" i="13"/>
  <c r="F140" i="13"/>
  <c r="E140" i="13"/>
  <c r="C140" i="13"/>
  <c r="P139" i="13"/>
  <c r="F139" i="13" s="1"/>
  <c r="X139" i="19" s="1"/>
  <c r="Y139" i="19" s="1"/>
  <c r="E139" i="13"/>
  <c r="C139" i="13"/>
  <c r="P138" i="13"/>
  <c r="F138" i="13" s="1"/>
  <c r="X138" i="19" s="1"/>
  <c r="Y138" i="19" s="1"/>
  <c r="E138" i="13"/>
  <c r="C138" i="13"/>
  <c r="P137" i="13"/>
  <c r="F137" i="13"/>
  <c r="X137" i="19" s="1"/>
  <c r="Y137" i="19" s="1"/>
  <c r="E137" i="13"/>
  <c r="G137" i="13" s="1"/>
  <c r="C137" i="13"/>
  <c r="P136" i="13"/>
  <c r="F136" i="13"/>
  <c r="E136" i="13"/>
  <c r="C136" i="13"/>
  <c r="P135" i="13"/>
  <c r="F135" i="13" s="1"/>
  <c r="X135" i="19" s="1"/>
  <c r="Y135" i="19" s="1"/>
  <c r="G135" i="13"/>
  <c r="E135" i="13"/>
  <c r="C135" i="13"/>
  <c r="P134" i="13"/>
  <c r="F134" i="13" s="1"/>
  <c r="X134" i="19" s="1"/>
  <c r="Y134" i="19" s="1"/>
  <c r="E134" i="13"/>
  <c r="G134" i="13" s="1"/>
  <c r="C134" i="13"/>
  <c r="P133" i="13"/>
  <c r="F133" i="13"/>
  <c r="X133" i="19" s="1"/>
  <c r="Y133" i="19" s="1"/>
  <c r="E133" i="13"/>
  <c r="G133" i="13" s="1"/>
  <c r="C133" i="13"/>
  <c r="P132" i="13"/>
  <c r="F132" i="13"/>
  <c r="E132" i="13"/>
  <c r="C132" i="13"/>
  <c r="P131" i="13"/>
  <c r="F131" i="13" s="1"/>
  <c r="X131" i="19" s="1"/>
  <c r="Y131" i="19" s="1"/>
  <c r="E131" i="13"/>
  <c r="C131" i="13"/>
  <c r="P130" i="13"/>
  <c r="F130" i="13" s="1"/>
  <c r="X130" i="19" s="1"/>
  <c r="Y130" i="19" s="1"/>
  <c r="E130" i="13"/>
  <c r="C130" i="13"/>
  <c r="P129" i="13"/>
  <c r="F129" i="13"/>
  <c r="X129" i="19" s="1"/>
  <c r="Y129" i="19" s="1"/>
  <c r="E129" i="13"/>
  <c r="G129" i="13" s="1"/>
  <c r="C129" i="13"/>
  <c r="P128" i="13"/>
  <c r="F128" i="13"/>
  <c r="E128" i="13"/>
  <c r="C128" i="13"/>
  <c r="P127" i="13"/>
  <c r="F127" i="13" s="1"/>
  <c r="X127" i="19" s="1"/>
  <c r="Y127" i="19" s="1"/>
  <c r="G127" i="13"/>
  <c r="E127" i="13"/>
  <c r="C127" i="13"/>
  <c r="P126" i="13"/>
  <c r="F126" i="13" s="1"/>
  <c r="X126" i="19" s="1"/>
  <c r="Y126" i="19" s="1"/>
  <c r="E126" i="13"/>
  <c r="G126" i="13" s="1"/>
  <c r="C126" i="13"/>
  <c r="P125" i="13"/>
  <c r="F125" i="13"/>
  <c r="X125" i="19" s="1"/>
  <c r="Y125" i="19" s="1"/>
  <c r="E125" i="13"/>
  <c r="G125" i="13" s="1"/>
  <c r="C125" i="13"/>
  <c r="P124" i="13"/>
  <c r="F124" i="13"/>
  <c r="E124" i="13"/>
  <c r="C124" i="13"/>
  <c r="P123" i="13"/>
  <c r="F123" i="13" s="1"/>
  <c r="X123" i="19" s="1"/>
  <c r="Y123" i="19" s="1"/>
  <c r="E123" i="13"/>
  <c r="C123" i="13"/>
  <c r="P122" i="13"/>
  <c r="E122" i="13"/>
  <c r="C122" i="13"/>
  <c r="P121" i="13"/>
  <c r="F121" i="13"/>
  <c r="X121" i="19" s="1"/>
  <c r="Y121" i="19" s="1"/>
  <c r="E121" i="13"/>
  <c r="G121" i="13" s="1"/>
  <c r="C121" i="13"/>
  <c r="P120" i="13"/>
  <c r="F120" i="13"/>
  <c r="E120" i="13"/>
  <c r="C120" i="13"/>
  <c r="C119" i="13"/>
  <c r="J118" i="13"/>
  <c r="J119" i="13" s="1"/>
  <c r="N117" i="13"/>
  <c r="M117" i="13"/>
  <c r="J117" i="13"/>
  <c r="I117" i="13"/>
  <c r="O116" i="13"/>
  <c r="N116" i="13"/>
  <c r="M116" i="13"/>
  <c r="M178" i="13" s="1"/>
  <c r="L116" i="13"/>
  <c r="K116" i="13"/>
  <c r="J116" i="13"/>
  <c r="I116" i="13"/>
  <c r="I178" i="13" s="1"/>
  <c r="P115" i="13"/>
  <c r="F115" i="13"/>
  <c r="E115" i="13"/>
  <c r="C115" i="13"/>
  <c r="P114" i="13"/>
  <c r="F114" i="13" s="1"/>
  <c r="X114" i="19" s="1"/>
  <c r="Y114" i="19" s="1"/>
  <c r="E114" i="13"/>
  <c r="C114" i="13"/>
  <c r="P113" i="13"/>
  <c r="E113" i="13"/>
  <c r="E116" i="13" s="1"/>
  <c r="E178" i="13" s="1"/>
  <c r="C113" i="13"/>
  <c r="N112" i="13"/>
  <c r="M112" i="13"/>
  <c r="J112" i="13"/>
  <c r="I112" i="13"/>
  <c r="O111" i="13"/>
  <c r="N111" i="13"/>
  <c r="M111" i="13"/>
  <c r="L111" i="13"/>
  <c r="L177" i="13" s="1"/>
  <c r="K111" i="13"/>
  <c r="J111" i="13"/>
  <c r="I111" i="13"/>
  <c r="P110" i="13"/>
  <c r="F110" i="13"/>
  <c r="E110" i="13"/>
  <c r="C110" i="13"/>
  <c r="P109" i="13"/>
  <c r="F109" i="13" s="1"/>
  <c r="X109" i="19" s="1"/>
  <c r="Y109" i="19" s="1"/>
  <c r="G109" i="13"/>
  <c r="E109" i="13"/>
  <c r="C109" i="13"/>
  <c r="P108" i="13"/>
  <c r="E108" i="13"/>
  <c r="C108" i="13"/>
  <c r="P107" i="13"/>
  <c r="F107" i="13"/>
  <c r="X107" i="19" s="1"/>
  <c r="E107" i="13"/>
  <c r="C107" i="13"/>
  <c r="O106" i="13"/>
  <c r="N106" i="13"/>
  <c r="K106" i="13"/>
  <c r="J106" i="13"/>
  <c r="P105" i="13"/>
  <c r="O105" i="13"/>
  <c r="O176" i="13" s="1"/>
  <c r="N105" i="13"/>
  <c r="N176" i="13" s="1"/>
  <c r="M105" i="13"/>
  <c r="M106" i="13" s="1"/>
  <c r="L105" i="13"/>
  <c r="K105" i="13"/>
  <c r="K176" i="13" s="1"/>
  <c r="J105" i="13"/>
  <c r="J176" i="13" s="1"/>
  <c r="I105" i="13"/>
  <c r="I106" i="13" s="1"/>
  <c r="P104" i="13"/>
  <c r="F104" i="13" s="1"/>
  <c r="X104" i="19" s="1"/>
  <c r="Y104" i="19" s="1"/>
  <c r="G104" i="13"/>
  <c r="E104" i="13"/>
  <c r="C104" i="13"/>
  <c r="P103" i="13"/>
  <c r="F103" i="13" s="1"/>
  <c r="X103" i="19" s="1"/>
  <c r="Y103" i="19" s="1"/>
  <c r="E103" i="13"/>
  <c r="G103" i="13" s="1"/>
  <c r="C103" i="13"/>
  <c r="P102" i="13"/>
  <c r="F102" i="13"/>
  <c r="X102" i="19" s="1"/>
  <c r="Y102" i="19" s="1"/>
  <c r="E102" i="13"/>
  <c r="G102" i="13" s="1"/>
  <c r="C102" i="13"/>
  <c r="P101" i="13"/>
  <c r="F101" i="13"/>
  <c r="E101" i="13"/>
  <c r="E105" i="13" s="1"/>
  <c r="C101" i="13"/>
  <c r="O100" i="13"/>
  <c r="K100" i="13"/>
  <c r="O99" i="13"/>
  <c r="N99" i="13"/>
  <c r="N175" i="13" s="1"/>
  <c r="M99" i="13"/>
  <c r="L99" i="13"/>
  <c r="K99" i="13"/>
  <c r="J99" i="13"/>
  <c r="J175" i="13" s="1"/>
  <c r="I99" i="13"/>
  <c r="P98" i="13"/>
  <c r="F98" i="13" s="1"/>
  <c r="X98" i="19" s="1"/>
  <c r="Y98" i="19" s="1"/>
  <c r="E98" i="13"/>
  <c r="C98" i="13"/>
  <c r="P97" i="13"/>
  <c r="F97" i="13"/>
  <c r="X97" i="19" s="1"/>
  <c r="Y97" i="19" s="1"/>
  <c r="E97" i="13"/>
  <c r="G97" i="13" s="1"/>
  <c r="C97" i="13"/>
  <c r="P96" i="13"/>
  <c r="F96" i="13"/>
  <c r="E96" i="13"/>
  <c r="C96" i="13"/>
  <c r="P95" i="13"/>
  <c r="F95" i="13" s="1"/>
  <c r="X95" i="19" s="1"/>
  <c r="Y95" i="19" s="1"/>
  <c r="G95" i="13"/>
  <c r="E95" i="13"/>
  <c r="C95" i="13"/>
  <c r="P94" i="13"/>
  <c r="F94" i="13" s="1"/>
  <c r="X94" i="19" s="1"/>
  <c r="Y94" i="19" s="1"/>
  <c r="E94" i="13"/>
  <c r="G94" i="13" s="1"/>
  <c r="C94" i="13"/>
  <c r="P93" i="13"/>
  <c r="F93" i="13"/>
  <c r="X93" i="19" s="1"/>
  <c r="Y93" i="19" s="1"/>
  <c r="E93" i="13"/>
  <c r="G93" i="13" s="1"/>
  <c r="C93" i="13"/>
  <c r="P92" i="13"/>
  <c r="F92" i="13"/>
  <c r="E92" i="13"/>
  <c r="C92" i="13"/>
  <c r="P91" i="13"/>
  <c r="F91" i="13" s="1"/>
  <c r="X91" i="19" s="1"/>
  <c r="Y91" i="19" s="1"/>
  <c r="E91" i="13"/>
  <c r="C91" i="13"/>
  <c r="P90" i="13"/>
  <c r="F90" i="13" s="1"/>
  <c r="X90" i="19" s="1"/>
  <c r="Y90" i="19" s="1"/>
  <c r="E90" i="13"/>
  <c r="C90" i="13"/>
  <c r="P89" i="13"/>
  <c r="F89" i="13"/>
  <c r="X89" i="19" s="1"/>
  <c r="Y89" i="19" s="1"/>
  <c r="E89" i="13"/>
  <c r="C89" i="13"/>
  <c r="P88" i="13"/>
  <c r="F88" i="13"/>
  <c r="E88" i="13"/>
  <c r="C88" i="13"/>
  <c r="P87" i="13"/>
  <c r="E87" i="13"/>
  <c r="C87" i="13"/>
  <c r="C86" i="13"/>
  <c r="O85" i="13"/>
  <c r="N85" i="13"/>
  <c r="N86" i="13" s="1"/>
  <c r="M85" i="13"/>
  <c r="M174" i="13" s="1"/>
  <c r="L85" i="13"/>
  <c r="L167" i="13" s="1"/>
  <c r="L168" i="13" s="1"/>
  <c r="K85" i="13"/>
  <c r="J85" i="13"/>
  <c r="J86" i="13" s="1"/>
  <c r="I85" i="13"/>
  <c r="I174" i="13" s="1"/>
  <c r="P84" i="13"/>
  <c r="F84" i="13"/>
  <c r="E84" i="13"/>
  <c r="C84" i="13"/>
  <c r="P83" i="13"/>
  <c r="F83" i="13" s="1"/>
  <c r="X83" i="19" s="1"/>
  <c r="Y83" i="19" s="1"/>
  <c r="G83" i="13"/>
  <c r="E83" i="13"/>
  <c r="C83" i="13"/>
  <c r="P82" i="13"/>
  <c r="F82" i="13" s="1"/>
  <c r="X82" i="19" s="1"/>
  <c r="Y82" i="19" s="1"/>
  <c r="E82" i="13"/>
  <c r="G82" i="13" s="1"/>
  <c r="C82" i="13"/>
  <c r="P81" i="13"/>
  <c r="F81" i="13"/>
  <c r="X81" i="19" s="1"/>
  <c r="Y81" i="19" s="1"/>
  <c r="E81" i="13"/>
  <c r="G81" i="13" s="1"/>
  <c r="C81" i="13"/>
  <c r="P80" i="13"/>
  <c r="F80" i="13"/>
  <c r="E80" i="13"/>
  <c r="C80" i="13"/>
  <c r="P79" i="13"/>
  <c r="F79" i="13" s="1"/>
  <c r="X79" i="19" s="1"/>
  <c r="Y79" i="19" s="1"/>
  <c r="E79" i="13"/>
  <c r="C79" i="13"/>
  <c r="P78" i="13"/>
  <c r="F78" i="13" s="1"/>
  <c r="X78" i="19" s="1"/>
  <c r="Y78" i="19" s="1"/>
  <c r="E78" i="13"/>
  <c r="C78" i="13"/>
  <c r="P77" i="13"/>
  <c r="F77" i="13"/>
  <c r="X77" i="19" s="1"/>
  <c r="Y77" i="19" s="1"/>
  <c r="E77" i="13"/>
  <c r="G77" i="13" s="1"/>
  <c r="C77" i="13"/>
  <c r="P76" i="13"/>
  <c r="F76" i="13"/>
  <c r="E76" i="13"/>
  <c r="C76" i="13"/>
  <c r="P75" i="13"/>
  <c r="F75" i="13" s="1"/>
  <c r="X75" i="19" s="1"/>
  <c r="Y75" i="19" s="1"/>
  <c r="G75" i="13"/>
  <c r="E75" i="13"/>
  <c r="C75" i="13"/>
  <c r="P74" i="13"/>
  <c r="F74" i="13" s="1"/>
  <c r="X74" i="19" s="1"/>
  <c r="Y74" i="19" s="1"/>
  <c r="E74" i="13"/>
  <c r="G74" i="13" s="1"/>
  <c r="C74" i="13"/>
  <c r="P73" i="13"/>
  <c r="F73" i="13" s="1"/>
  <c r="X73" i="19" s="1"/>
  <c r="Y73" i="19" s="1"/>
  <c r="E73" i="13"/>
  <c r="C73" i="13"/>
  <c r="P72" i="13"/>
  <c r="F72" i="13"/>
  <c r="E72" i="13"/>
  <c r="C72" i="13"/>
  <c r="P71" i="13"/>
  <c r="F71" i="13" s="1"/>
  <c r="X71" i="19" s="1"/>
  <c r="Y71" i="19" s="1"/>
  <c r="E71" i="13"/>
  <c r="C71" i="13"/>
  <c r="P70" i="13"/>
  <c r="F70" i="13" s="1"/>
  <c r="X70" i="19" s="1"/>
  <c r="Y70" i="19" s="1"/>
  <c r="E70" i="13"/>
  <c r="C70" i="13"/>
  <c r="P69" i="13"/>
  <c r="F69" i="13"/>
  <c r="X69" i="19" s="1"/>
  <c r="Y69" i="19" s="1"/>
  <c r="E69" i="13"/>
  <c r="G69" i="13" s="1"/>
  <c r="C69" i="13"/>
  <c r="P68" i="13"/>
  <c r="F68" i="13"/>
  <c r="E68" i="13"/>
  <c r="C68" i="13"/>
  <c r="P67" i="13"/>
  <c r="F67" i="13" s="1"/>
  <c r="X67" i="19" s="1"/>
  <c r="Y67" i="19" s="1"/>
  <c r="G67" i="13"/>
  <c r="E67" i="13"/>
  <c r="C67" i="13"/>
  <c r="P66" i="13"/>
  <c r="F66" i="13" s="1"/>
  <c r="X66" i="19" s="1"/>
  <c r="Y66" i="19" s="1"/>
  <c r="E66" i="13"/>
  <c r="G66" i="13" s="1"/>
  <c r="C66" i="13"/>
  <c r="P65" i="13"/>
  <c r="F65" i="13"/>
  <c r="X65" i="19" s="1"/>
  <c r="Y65" i="19" s="1"/>
  <c r="E65" i="13"/>
  <c r="G65" i="13" s="1"/>
  <c r="C65" i="13"/>
  <c r="P64" i="13"/>
  <c r="F64" i="13"/>
  <c r="E64" i="13"/>
  <c r="C64" i="13"/>
  <c r="P63" i="13"/>
  <c r="F63" i="13" s="1"/>
  <c r="X63" i="19" s="1"/>
  <c r="Y63" i="19" s="1"/>
  <c r="E63" i="13"/>
  <c r="C63" i="13"/>
  <c r="P62" i="13"/>
  <c r="F62" i="13" s="1"/>
  <c r="X62" i="19" s="1"/>
  <c r="Y62" i="19" s="1"/>
  <c r="E62" i="13"/>
  <c r="C62" i="13"/>
  <c r="P61" i="13"/>
  <c r="F61" i="13"/>
  <c r="X61" i="19" s="1"/>
  <c r="Y61" i="19" s="1"/>
  <c r="E61" i="13"/>
  <c r="G61" i="13" s="1"/>
  <c r="C61" i="13"/>
  <c r="P60" i="13"/>
  <c r="F60" i="13"/>
  <c r="E60" i="13"/>
  <c r="C60" i="13"/>
  <c r="P59" i="13"/>
  <c r="F59" i="13" s="1"/>
  <c r="X59" i="19" s="1"/>
  <c r="Y59" i="19" s="1"/>
  <c r="G59" i="13"/>
  <c r="E59" i="13"/>
  <c r="C59" i="13"/>
  <c r="P58" i="13"/>
  <c r="F58" i="13" s="1"/>
  <c r="X58" i="19" s="1"/>
  <c r="Y58" i="19" s="1"/>
  <c r="E58" i="13"/>
  <c r="G58" i="13" s="1"/>
  <c r="C58" i="13"/>
  <c r="P57" i="13"/>
  <c r="F57" i="13"/>
  <c r="X57" i="19" s="1"/>
  <c r="Y57" i="19" s="1"/>
  <c r="E57" i="13"/>
  <c r="G57" i="13" s="1"/>
  <c r="C57" i="13"/>
  <c r="P56" i="13"/>
  <c r="F56" i="13"/>
  <c r="E56" i="13"/>
  <c r="C56" i="13"/>
  <c r="P55" i="13"/>
  <c r="F55" i="13" s="1"/>
  <c r="X55" i="19" s="1"/>
  <c r="Y55" i="19" s="1"/>
  <c r="E55" i="13"/>
  <c r="C55" i="13"/>
  <c r="P54" i="13"/>
  <c r="F54" i="13" s="1"/>
  <c r="X54" i="19" s="1"/>
  <c r="Y54" i="19" s="1"/>
  <c r="E54" i="13"/>
  <c r="C54" i="13"/>
  <c r="P53" i="13"/>
  <c r="F53" i="13"/>
  <c r="X53" i="19" s="1"/>
  <c r="Y53" i="19" s="1"/>
  <c r="E53" i="13"/>
  <c r="G53" i="13" s="1"/>
  <c r="C53" i="13"/>
  <c r="P52" i="13"/>
  <c r="F52" i="13"/>
  <c r="E52" i="13"/>
  <c r="C52" i="13"/>
  <c r="P51" i="13"/>
  <c r="F51" i="13" s="1"/>
  <c r="X51" i="19" s="1"/>
  <c r="Y51" i="19" s="1"/>
  <c r="G51" i="13"/>
  <c r="E51" i="13"/>
  <c r="C51" i="13"/>
  <c r="P50" i="13"/>
  <c r="F50" i="13" s="1"/>
  <c r="X50" i="19" s="1"/>
  <c r="Y50" i="19" s="1"/>
  <c r="E50" i="13"/>
  <c r="G50" i="13" s="1"/>
  <c r="C50" i="13"/>
  <c r="P49" i="13"/>
  <c r="F49" i="13"/>
  <c r="X49" i="19" s="1"/>
  <c r="Y49" i="19" s="1"/>
  <c r="E49" i="13"/>
  <c r="G49" i="13" s="1"/>
  <c r="C49" i="13"/>
  <c r="P48" i="13"/>
  <c r="F48" i="13"/>
  <c r="E48" i="13"/>
  <c r="C48" i="13"/>
  <c r="P47" i="13"/>
  <c r="F47" i="13" s="1"/>
  <c r="X47" i="19" s="1"/>
  <c r="Y47" i="19" s="1"/>
  <c r="E47" i="13"/>
  <c r="C47" i="13"/>
  <c r="P46" i="13"/>
  <c r="F46" i="13" s="1"/>
  <c r="X46" i="19" s="1"/>
  <c r="Y46" i="19" s="1"/>
  <c r="E46" i="13"/>
  <c r="C46" i="13"/>
  <c r="P45" i="13"/>
  <c r="F45" i="13"/>
  <c r="X45" i="19" s="1"/>
  <c r="Y45" i="19" s="1"/>
  <c r="E45" i="13"/>
  <c r="G45" i="13" s="1"/>
  <c r="C45" i="13"/>
  <c r="P44" i="13"/>
  <c r="F44" i="13"/>
  <c r="E44" i="13"/>
  <c r="C44" i="13"/>
  <c r="P43" i="13"/>
  <c r="F43" i="13" s="1"/>
  <c r="X43" i="19" s="1"/>
  <c r="Y43" i="19" s="1"/>
  <c r="G43" i="13"/>
  <c r="E43" i="13"/>
  <c r="C43" i="13"/>
  <c r="P42" i="13"/>
  <c r="F42" i="13" s="1"/>
  <c r="X42" i="19" s="1"/>
  <c r="Y42" i="19" s="1"/>
  <c r="E42" i="13"/>
  <c r="G42" i="13" s="1"/>
  <c r="C42" i="13"/>
  <c r="P41" i="13"/>
  <c r="F41" i="13"/>
  <c r="X41" i="19" s="1"/>
  <c r="Y41" i="19" s="1"/>
  <c r="E41" i="13"/>
  <c r="G41" i="13" s="1"/>
  <c r="C41" i="13"/>
  <c r="P40" i="13"/>
  <c r="F40" i="13"/>
  <c r="E40" i="13"/>
  <c r="C40" i="13"/>
  <c r="P39" i="13"/>
  <c r="F39" i="13" s="1"/>
  <c r="X39" i="19" s="1"/>
  <c r="Y39" i="19" s="1"/>
  <c r="E39" i="13"/>
  <c r="C39" i="13"/>
  <c r="P38" i="13"/>
  <c r="F38" i="13" s="1"/>
  <c r="X38" i="19" s="1"/>
  <c r="Y38" i="19" s="1"/>
  <c r="E38" i="13"/>
  <c r="C38" i="13"/>
  <c r="P37" i="13"/>
  <c r="F37" i="13"/>
  <c r="X37" i="19" s="1"/>
  <c r="Y37" i="19" s="1"/>
  <c r="E37" i="13"/>
  <c r="G37" i="13" s="1"/>
  <c r="C37" i="13"/>
  <c r="P36" i="13"/>
  <c r="F36" i="13"/>
  <c r="X36" i="19" s="1"/>
  <c r="C36" i="13"/>
  <c r="P35" i="13"/>
  <c r="F35" i="13" s="1"/>
  <c r="X35" i="19" s="1"/>
  <c r="Y35" i="19" s="1"/>
  <c r="E35" i="13"/>
  <c r="C35" i="13"/>
  <c r="P34" i="13"/>
  <c r="F34" i="13" s="1"/>
  <c r="X34" i="19" s="1"/>
  <c r="Y34" i="19" s="1"/>
  <c r="E34" i="13"/>
  <c r="C34" i="13"/>
  <c r="P33" i="13"/>
  <c r="F33" i="13"/>
  <c r="X33" i="19" s="1"/>
  <c r="Y33" i="19" s="1"/>
  <c r="E33" i="13"/>
  <c r="G33" i="13" s="1"/>
  <c r="C33" i="13"/>
  <c r="P32" i="13"/>
  <c r="F32" i="13"/>
  <c r="E32" i="13"/>
  <c r="C32" i="13"/>
  <c r="P31" i="13"/>
  <c r="F31" i="13" s="1"/>
  <c r="X31" i="19" s="1"/>
  <c r="G31" i="13"/>
  <c r="E31" i="13"/>
  <c r="C31" i="13"/>
  <c r="P30" i="13"/>
  <c r="L30" i="13"/>
  <c r="L28" i="13"/>
  <c r="O27" i="13"/>
  <c r="O28" i="13" s="1"/>
  <c r="N27" i="13"/>
  <c r="M27" i="13"/>
  <c r="L27" i="13"/>
  <c r="L173" i="13" s="1"/>
  <c r="K27" i="13"/>
  <c r="K28" i="13" s="1"/>
  <c r="J27" i="13"/>
  <c r="I27" i="13"/>
  <c r="D27" i="13"/>
  <c r="P26" i="13"/>
  <c r="F26" i="13"/>
  <c r="E26" i="13"/>
  <c r="C26" i="13"/>
  <c r="P25" i="13"/>
  <c r="F25" i="13" s="1"/>
  <c r="X25" i="19" s="1"/>
  <c r="Y25" i="19" s="1"/>
  <c r="G25" i="13"/>
  <c r="E25" i="13"/>
  <c r="C25" i="13"/>
  <c r="P24" i="13"/>
  <c r="F24" i="13" s="1"/>
  <c r="E24" i="13"/>
  <c r="C24" i="13"/>
  <c r="P23" i="13"/>
  <c r="F23" i="13"/>
  <c r="X23" i="19" s="1"/>
  <c r="Y23" i="19" s="1"/>
  <c r="E23" i="13"/>
  <c r="C23" i="13"/>
  <c r="P22" i="13"/>
  <c r="F22" i="13"/>
  <c r="E22" i="13"/>
  <c r="C22" i="13"/>
  <c r="P21" i="13"/>
  <c r="F21" i="13" s="1"/>
  <c r="X21" i="19" s="1"/>
  <c r="Y21" i="19" s="1"/>
  <c r="E21" i="13"/>
  <c r="C21" i="13"/>
  <c r="P20" i="13"/>
  <c r="F20" i="13" s="1"/>
  <c r="E20" i="13"/>
  <c r="C20" i="13"/>
  <c r="P19" i="13"/>
  <c r="F19" i="13"/>
  <c r="X19" i="19" s="1"/>
  <c r="C19" i="13"/>
  <c r="P18" i="13"/>
  <c r="M18" i="13"/>
  <c r="M30" i="13" s="1"/>
  <c r="L18" i="13"/>
  <c r="K18" i="13"/>
  <c r="K30" i="13" s="1"/>
  <c r="J18" i="13"/>
  <c r="J30" i="13" s="1"/>
  <c r="I18" i="13"/>
  <c r="I30" i="13" s="1"/>
  <c r="O16" i="13"/>
  <c r="O172" i="13" s="1"/>
  <c r="N16" i="13"/>
  <c r="N172" i="13" s="1"/>
  <c r="M16" i="13"/>
  <c r="M172" i="13" s="1"/>
  <c r="L16" i="13"/>
  <c r="L100" i="13" s="1"/>
  <c r="K16" i="13"/>
  <c r="K172" i="13" s="1"/>
  <c r="J16" i="13"/>
  <c r="J172" i="13" s="1"/>
  <c r="I16" i="13"/>
  <c r="I172" i="13" s="1"/>
  <c r="P15" i="13"/>
  <c r="F15" i="13" s="1"/>
  <c r="X15" i="19" s="1"/>
  <c r="Y15" i="19" s="1"/>
  <c r="E15" i="13"/>
  <c r="C15" i="13"/>
  <c r="P14" i="13"/>
  <c r="F14" i="13" s="1"/>
  <c r="E14" i="13"/>
  <c r="C14" i="13"/>
  <c r="P13" i="13"/>
  <c r="F13" i="13"/>
  <c r="X13" i="19" s="1"/>
  <c r="Y13" i="19" s="1"/>
  <c r="E13" i="13"/>
  <c r="C13" i="13"/>
  <c r="P12" i="13"/>
  <c r="F12" i="13"/>
  <c r="E12" i="13"/>
  <c r="C12" i="13"/>
  <c r="P11" i="13"/>
  <c r="F11" i="13" s="1"/>
  <c r="X11" i="19" s="1"/>
  <c r="Y11" i="19" s="1"/>
  <c r="G11" i="13"/>
  <c r="E11" i="13"/>
  <c r="C11" i="13"/>
  <c r="P10" i="13"/>
  <c r="F10" i="13" s="1"/>
  <c r="E10" i="13"/>
  <c r="C10" i="13"/>
  <c r="P9" i="13"/>
  <c r="F9" i="13"/>
  <c r="X9" i="19" s="1"/>
  <c r="Y9" i="19" s="1"/>
  <c r="E9" i="13"/>
  <c r="C9" i="13"/>
  <c r="P8" i="13"/>
  <c r="F8" i="13"/>
  <c r="E8" i="13"/>
  <c r="C8" i="13"/>
  <c r="P7" i="13"/>
  <c r="F7" i="13" s="1"/>
  <c r="G7" i="13" s="1"/>
  <c r="E7" i="13"/>
  <c r="C7" i="13"/>
  <c r="O6" i="13"/>
  <c r="O30" i="13" s="1"/>
  <c r="N6" i="13"/>
  <c r="N30" i="13" s="1"/>
  <c r="E5" i="13"/>
  <c r="O179" i="12"/>
  <c r="N179" i="12"/>
  <c r="K179" i="12"/>
  <c r="J179" i="12"/>
  <c r="I178" i="12"/>
  <c r="L177" i="12"/>
  <c r="O176" i="12"/>
  <c r="L176" i="12"/>
  <c r="J175" i="12"/>
  <c r="L172" i="12"/>
  <c r="P171" i="12"/>
  <c r="P170" i="12"/>
  <c r="M170" i="12"/>
  <c r="L170" i="12"/>
  <c r="K170" i="12"/>
  <c r="J170" i="12"/>
  <c r="I170" i="12"/>
  <c r="K167" i="12"/>
  <c r="C166" i="12"/>
  <c r="O165" i="12"/>
  <c r="N165" i="12"/>
  <c r="M165" i="12"/>
  <c r="L165" i="12"/>
  <c r="L179" i="12" s="1"/>
  <c r="K165" i="12"/>
  <c r="J165" i="12"/>
  <c r="I165" i="12"/>
  <c r="P164" i="12"/>
  <c r="F164" i="12" s="1"/>
  <c r="U164" i="19" s="1"/>
  <c r="V164" i="19" s="1"/>
  <c r="E164" i="12"/>
  <c r="C164" i="12"/>
  <c r="P163" i="12"/>
  <c r="F163" i="12"/>
  <c r="U163" i="19" s="1"/>
  <c r="V163" i="19" s="1"/>
  <c r="E163" i="12"/>
  <c r="G163" i="12" s="1"/>
  <c r="C163" i="12"/>
  <c r="P162" i="12"/>
  <c r="F162" i="12"/>
  <c r="E162" i="12"/>
  <c r="C162" i="12"/>
  <c r="P161" i="12"/>
  <c r="F161" i="12" s="1"/>
  <c r="U161" i="19" s="1"/>
  <c r="V161" i="19" s="1"/>
  <c r="G161" i="12"/>
  <c r="E161" i="12"/>
  <c r="C161" i="12"/>
  <c r="P160" i="12"/>
  <c r="F160" i="12" s="1"/>
  <c r="U160" i="19" s="1"/>
  <c r="V160" i="19" s="1"/>
  <c r="E160" i="12"/>
  <c r="G160" i="12" s="1"/>
  <c r="C160" i="12"/>
  <c r="P159" i="12"/>
  <c r="F159" i="12"/>
  <c r="U159" i="19" s="1"/>
  <c r="V159" i="19" s="1"/>
  <c r="E159" i="12"/>
  <c r="G159" i="12" s="1"/>
  <c r="C159" i="12"/>
  <c r="P158" i="12"/>
  <c r="F158" i="12"/>
  <c r="E158" i="12"/>
  <c r="C158" i="12"/>
  <c r="P157" i="12"/>
  <c r="F157" i="12" s="1"/>
  <c r="U157" i="19" s="1"/>
  <c r="V157" i="19" s="1"/>
  <c r="E157" i="12"/>
  <c r="C157" i="12"/>
  <c r="P156" i="12"/>
  <c r="F156" i="12" s="1"/>
  <c r="U156" i="19" s="1"/>
  <c r="V156" i="19" s="1"/>
  <c r="E156" i="12"/>
  <c r="C156" i="12"/>
  <c r="P155" i="12"/>
  <c r="F155" i="12"/>
  <c r="U155" i="19" s="1"/>
  <c r="C155" i="12"/>
  <c r="P154" i="12"/>
  <c r="F154" i="12"/>
  <c r="E154" i="12"/>
  <c r="C154" i="12"/>
  <c r="P153" i="12"/>
  <c r="F153" i="12" s="1"/>
  <c r="U153" i="19" s="1"/>
  <c r="E153" i="12"/>
  <c r="G153" i="12" s="1"/>
  <c r="C153" i="12"/>
  <c r="P152" i="12"/>
  <c r="F152" i="12" s="1"/>
  <c r="U152" i="19" s="1"/>
  <c r="V152" i="19" s="1"/>
  <c r="E152" i="12"/>
  <c r="G152" i="12" s="1"/>
  <c r="C152" i="12"/>
  <c r="P151" i="12"/>
  <c r="F151" i="12"/>
  <c r="U151" i="19" s="1"/>
  <c r="V151" i="19" s="1"/>
  <c r="E151" i="12"/>
  <c r="G151" i="12" s="1"/>
  <c r="C151" i="12"/>
  <c r="P150" i="12"/>
  <c r="F150" i="12"/>
  <c r="E150" i="12"/>
  <c r="C150" i="12"/>
  <c r="P149" i="12"/>
  <c r="F149" i="12" s="1"/>
  <c r="U149" i="19" s="1"/>
  <c r="V149" i="19" s="1"/>
  <c r="E149" i="12"/>
  <c r="C149" i="12"/>
  <c r="P148" i="12"/>
  <c r="F148" i="12" s="1"/>
  <c r="U148" i="19" s="1"/>
  <c r="V148" i="19" s="1"/>
  <c r="E148" i="12"/>
  <c r="C148" i="12"/>
  <c r="P147" i="12"/>
  <c r="F147" i="12"/>
  <c r="U147" i="19" s="1"/>
  <c r="V147" i="19" s="1"/>
  <c r="E147" i="12"/>
  <c r="G147" i="12" s="1"/>
  <c r="C147" i="12"/>
  <c r="P146" i="12"/>
  <c r="F146" i="12"/>
  <c r="E146" i="12"/>
  <c r="C146" i="12"/>
  <c r="P145" i="12"/>
  <c r="F145" i="12" s="1"/>
  <c r="U145" i="19" s="1"/>
  <c r="V145" i="19" s="1"/>
  <c r="G145" i="12"/>
  <c r="E145" i="12"/>
  <c r="C145" i="12"/>
  <c r="P144" i="12"/>
  <c r="F144" i="12" s="1"/>
  <c r="U144" i="19" s="1"/>
  <c r="V144" i="19" s="1"/>
  <c r="E144" i="12"/>
  <c r="G144" i="12" s="1"/>
  <c r="C144" i="12"/>
  <c r="P143" i="12"/>
  <c r="F143" i="12"/>
  <c r="U143" i="19" s="1"/>
  <c r="V143" i="19" s="1"/>
  <c r="E143" i="12"/>
  <c r="G143" i="12" s="1"/>
  <c r="C143" i="12"/>
  <c r="P142" i="12"/>
  <c r="F142" i="12"/>
  <c r="E142" i="12"/>
  <c r="C142" i="12"/>
  <c r="P141" i="12"/>
  <c r="F141" i="12" s="1"/>
  <c r="U141" i="19" s="1"/>
  <c r="V141" i="19" s="1"/>
  <c r="E141" i="12"/>
  <c r="C141" i="12"/>
  <c r="P140" i="12"/>
  <c r="F140" i="12" s="1"/>
  <c r="U140" i="19" s="1"/>
  <c r="V140" i="19" s="1"/>
  <c r="E140" i="12"/>
  <c r="C140" i="12"/>
  <c r="P139" i="12"/>
  <c r="F139" i="12"/>
  <c r="U139" i="19" s="1"/>
  <c r="V139" i="19" s="1"/>
  <c r="E139" i="12"/>
  <c r="G139" i="12" s="1"/>
  <c r="C139" i="12"/>
  <c r="P138" i="12"/>
  <c r="G138" i="12"/>
  <c r="F138" i="12"/>
  <c r="U138" i="19" s="1"/>
  <c r="V138" i="19" s="1"/>
  <c r="E138" i="12"/>
  <c r="C138" i="12"/>
  <c r="P137" i="12"/>
  <c r="F137" i="12" s="1"/>
  <c r="U137" i="19" s="1"/>
  <c r="V137" i="19" s="1"/>
  <c r="E137" i="12"/>
  <c r="C137" i="12"/>
  <c r="P136" i="12"/>
  <c r="F136" i="12" s="1"/>
  <c r="U136" i="19" s="1"/>
  <c r="V136" i="19" s="1"/>
  <c r="E136" i="12"/>
  <c r="C136" i="12"/>
  <c r="P135" i="12"/>
  <c r="F135" i="12"/>
  <c r="U135" i="19" s="1"/>
  <c r="V135" i="19" s="1"/>
  <c r="E135" i="12"/>
  <c r="C135" i="12"/>
  <c r="P134" i="12"/>
  <c r="G134" i="12"/>
  <c r="F134" i="12"/>
  <c r="U134" i="19" s="1"/>
  <c r="V134" i="19" s="1"/>
  <c r="E134" i="12"/>
  <c r="C134" i="12"/>
  <c r="P133" i="12"/>
  <c r="F133" i="12" s="1"/>
  <c r="U133" i="19" s="1"/>
  <c r="V133" i="19" s="1"/>
  <c r="E133" i="12"/>
  <c r="C133" i="12"/>
  <c r="P132" i="12"/>
  <c r="F132" i="12" s="1"/>
  <c r="U132" i="19" s="1"/>
  <c r="V132" i="19" s="1"/>
  <c r="E132" i="12"/>
  <c r="C132" i="12"/>
  <c r="P131" i="12"/>
  <c r="F131" i="12"/>
  <c r="U131" i="19" s="1"/>
  <c r="V131" i="19" s="1"/>
  <c r="E131" i="12"/>
  <c r="C131" i="12"/>
  <c r="P130" i="12"/>
  <c r="G130" i="12"/>
  <c r="F130" i="12"/>
  <c r="U130" i="19" s="1"/>
  <c r="V130" i="19" s="1"/>
  <c r="E130" i="12"/>
  <c r="C130" i="12"/>
  <c r="P129" i="12"/>
  <c r="F129" i="12" s="1"/>
  <c r="U129" i="19" s="1"/>
  <c r="V129" i="19" s="1"/>
  <c r="E129" i="12"/>
  <c r="C129" i="12"/>
  <c r="P128" i="12"/>
  <c r="F128" i="12" s="1"/>
  <c r="U128" i="19" s="1"/>
  <c r="V128" i="19" s="1"/>
  <c r="E128" i="12"/>
  <c r="C128" i="12"/>
  <c r="P127" i="12"/>
  <c r="F127" i="12"/>
  <c r="U127" i="19" s="1"/>
  <c r="V127" i="19" s="1"/>
  <c r="E127" i="12"/>
  <c r="C127" i="12"/>
  <c r="P126" i="12"/>
  <c r="G126" i="12"/>
  <c r="F126" i="12"/>
  <c r="U126" i="19" s="1"/>
  <c r="V126" i="19" s="1"/>
  <c r="E126" i="12"/>
  <c r="C126" i="12"/>
  <c r="P125" i="12"/>
  <c r="F125" i="12" s="1"/>
  <c r="U125" i="19" s="1"/>
  <c r="V125" i="19" s="1"/>
  <c r="E125" i="12"/>
  <c r="C125" i="12"/>
  <c r="P124" i="12"/>
  <c r="F124" i="12" s="1"/>
  <c r="U124" i="19" s="1"/>
  <c r="V124" i="19" s="1"/>
  <c r="E124" i="12"/>
  <c r="C124" i="12"/>
  <c r="P123" i="12"/>
  <c r="F123" i="12"/>
  <c r="U123" i="19" s="1"/>
  <c r="V123" i="19" s="1"/>
  <c r="E123" i="12"/>
  <c r="C123" i="12"/>
  <c r="P122" i="12"/>
  <c r="G122" i="12"/>
  <c r="F122" i="12"/>
  <c r="U122" i="19" s="1"/>
  <c r="V122" i="19" s="1"/>
  <c r="E122" i="12"/>
  <c r="C122" i="12"/>
  <c r="P121" i="12"/>
  <c r="F121" i="12" s="1"/>
  <c r="U121" i="19" s="1"/>
  <c r="V121" i="19" s="1"/>
  <c r="E121" i="12"/>
  <c r="C121" i="12"/>
  <c r="P120" i="12"/>
  <c r="E120" i="12"/>
  <c r="C120" i="12"/>
  <c r="C119" i="12"/>
  <c r="L118" i="12"/>
  <c r="L119" i="12" s="1"/>
  <c r="O117" i="12"/>
  <c r="L117" i="12"/>
  <c r="O116" i="12"/>
  <c r="O178" i="12" s="1"/>
  <c r="N116" i="12"/>
  <c r="M116" i="12"/>
  <c r="M117" i="12" s="1"/>
  <c r="L116" i="12"/>
  <c r="L178" i="12" s="1"/>
  <c r="K116" i="12"/>
  <c r="K178" i="12" s="1"/>
  <c r="J116" i="12"/>
  <c r="I116" i="12"/>
  <c r="I117" i="12" s="1"/>
  <c r="E116" i="12"/>
  <c r="E178" i="12" s="1"/>
  <c r="P115" i="12"/>
  <c r="F115" i="12" s="1"/>
  <c r="U115" i="19" s="1"/>
  <c r="V115" i="19" s="1"/>
  <c r="E115" i="12"/>
  <c r="G115" i="12" s="1"/>
  <c r="C115" i="12"/>
  <c r="P114" i="12"/>
  <c r="F114" i="12"/>
  <c r="U114" i="19" s="1"/>
  <c r="V114" i="19" s="1"/>
  <c r="E114" i="12"/>
  <c r="G114" i="12" s="1"/>
  <c r="C114" i="12"/>
  <c r="P113" i="12"/>
  <c r="P116" i="12" s="1"/>
  <c r="P178" i="12" s="1"/>
  <c r="F113" i="12"/>
  <c r="E113" i="12"/>
  <c r="C113" i="12"/>
  <c r="L112" i="12"/>
  <c r="K112" i="12"/>
  <c r="I112" i="12"/>
  <c r="O111" i="12"/>
  <c r="O177" i="12" s="1"/>
  <c r="N111" i="12"/>
  <c r="M111" i="12"/>
  <c r="L111" i="12"/>
  <c r="K111" i="12"/>
  <c r="K177" i="12" s="1"/>
  <c r="J111" i="12"/>
  <c r="I111" i="12"/>
  <c r="I177" i="12" s="1"/>
  <c r="P110" i="12"/>
  <c r="F110" i="12" s="1"/>
  <c r="U110" i="19" s="1"/>
  <c r="V110" i="19" s="1"/>
  <c r="E110" i="12"/>
  <c r="C110" i="12"/>
  <c r="P109" i="12"/>
  <c r="F109" i="12"/>
  <c r="U109" i="19" s="1"/>
  <c r="V109" i="19" s="1"/>
  <c r="E109" i="12"/>
  <c r="E111" i="12" s="1"/>
  <c r="C109" i="12"/>
  <c r="P108" i="12"/>
  <c r="G108" i="12"/>
  <c r="F108" i="12"/>
  <c r="U108" i="19" s="1"/>
  <c r="V108" i="19" s="1"/>
  <c r="E108" i="12"/>
  <c r="C108" i="12"/>
  <c r="P107" i="12"/>
  <c r="E107" i="12"/>
  <c r="C107" i="12"/>
  <c r="M106" i="12"/>
  <c r="L106" i="12"/>
  <c r="I106" i="12"/>
  <c r="O105" i="12"/>
  <c r="N105" i="12"/>
  <c r="M105" i="12"/>
  <c r="M176" i="12" s="1"/>
  <c r="L105" i="12"/>
  <c r="K105" i="12"/>
  <c r="K176" i="12" s="1"/>
  <c r="J105" i="12"/>
  <c r="I105" i="12"/>
  <c r="I176" i="12" s="1"/>
  <c r="P104" i="12"/>
  <c r="F104" i="12"/>
  <c r="U104" i="19" s="1"/>
  <c r="V104" i="19" s="1"/>
  <c r="E104" i="12"/>
  <c r="G104" i="12" s="1"/>
  <c r="C104" i="12"/>
  <c r="P103" i="12"/>
  <c r="F103" i="12"/>
  <c r="U103" i="19" s="1"/>
  <c r="V103" i="19" s="1"/>
  <c r="E103" i="12"/>
  <c r="C103" i="12"/>
  <c r="P102" i="12"/>
  <c r="F102" i="12" s="1"/>
  <c r="U102" i="19" s="1"/>
  <c r="V102" i="19" s="1"/>
  <c r="G102" i="12"/>
  <c r="E102" i="12"/>
  <c r="C102" i="12"/>
  <c r="P101" i="12"/>
  <c r="E101" i="12"/>
  <c r="C101" i="12"/>
  <c r="M100" i="12"/>
  <c r="I100" i="12"/>
  <c r="P99" i="12"/>
  <c r="O99" i="12"/>
  <c r="N99" i="12"/>
  <c r="N175" i="12" s="1"/>
  <c r="M99" i="12"/>
  <c r="M175" i="12" s="1"/>
  <c r="L99" i="12"/>
  <c r="K99" i="12"/>
  <c r="J99" i="12"/>
  <c r="I99" i="12"/>
  <c r="I175" i="12" s="1"/>
  <c r="P98" i="12"/>
  <c r="F98" i="12"/>
  <c r="U98" i="19" s="1"/>
  <c r="V98" i="19" s="1"/>
  <c r="E98" i="12"/>
  <c r="C98" i="12"/>
  <c r="P97" i="12"/>
  <c r="F97" i="12" s="1"/>
  <c r="U97" i="19" s="1"/>
  <c r="V97" i="19" s="1"/>
  <c r="G97" i="12"/>
  <c r="E97" i="12"/>
  <c r="C97" i="12"/>
  <c r="P96" i="12"/>
  <c r="F96" i="12" s="1"/>
  <c r="U96" i="19" s="1"/>
  <c r="V96" i="19" s="1"/>
  <c r="E96" i="12"/>
  <c r="G96" i="12" s="1"/>
  <c r="C96" i="12"/>
  <c r="P95" i="12"/>
  <c r="F95" i="12"/>
  <c r="U95" i="19" s="1"/>
  <c r="V95" i="19" s="1"/>
  <c r="E95" i="12"/>
  <c r="G95" i="12" s="1"/>
  <c r="C95" i="12"/>
  <c r="P94" i="12"/>
  <c r="F94" i="12"/>
  <c r="U94" i="19" s="1"/>
  <c r="V94" i="19" s="1"/>
  <c r="E94" i="12"/>
  <c r="C94" i="12"/>
  <c r="P93" i="12"/>
  <c r="F93" i="12" s="1"/>
  <c r="U93" i="19" s="1"/>
  <c r="V93" i="19" s="1"/>
  <c r="G93" i="12"/>
  <c r="E93" i="12"/>
  <c r="C93" i="12"/>
  <c r="P92" i="12"/>
  <c r="F92" i="12" s="1"/>
  <c r="U92" i="19" s="1"/>
  <c r="V92" i="19" s="1"/>
  <c r="E92" i="12"/>
  <c r="G92" i="12" s="1"/>
  <c r="C92" i="12"/>
  <c r="P91" i="12"/>
  <c r="F91" i="12"/>
  <c r="U91" i="19" s="1"/>
  <c r="V91" i="19" s="1"/>
  <c r="E91" i="12"/>
  <c r="G91" i="12" s="1"/>
  <c r="C91" i="12"/>
  <c r="P90" i="12"/>
  <c r="F90" i="12"/>
  <c r="U90" i="19" s="1"/>
  <c r="V90" i="19" s="1"/>
  <c r="E90" i="12"/>
  <c r="C90" i="12"/>
  <c r="P89" i="12"/>
  <c r="F89" i="12" s="1"/>
  <c r="U89" i="19" s="1"/>
  <c r="V89" i="19" s="1"/>
  <c r="G89" i="12"/>
  <c r="E89" i="12"/>
  <c r="C89" i="12"/>
  <c r="P88" i="12"/>
  <c r="F88" i="12" s="1"/>
  <c r="U88" i="19" s="1"/>
  <c r="V88" i="19" s="1"/>
  <c r="E88" i="12"/>
  <c r="G88" i="12" s="1"/>
  <c r="C88" i="12"/>
  <c r="P87" i="12"/>
  <c r="F87" i="12"/>
  <c r="U87" i="19" s="1"/>
  <c r="E87" i="12"/>
  <c r="C87" i="12"/>
  <c r="O86" i="12"/>
  <c r="K86" i="12"/>
  <c r="C86" i="12"/>
  <c r="O85" i="12"/>
  <c r="O118" i="12" s="1"/>
  <c r="O119" i="12" s="1"/>
  <c r="N85" i="12"/>
  <c r="M85" i="12"/>
  <c r="L85" i="12"/>
  <c r="L174" i="12" s="1"/>
  <c r="K85" i="12"/>
  <c r="K118" i="12" s="1"/>
  <c r="K119" i="12" s="1"/>
  <c r="J85" i="12"/>
  <c r="I85" i="12"/>
  <c r="P84" i="12"/>
  <c r="F84" i="12" s="1"/>
  <c r="U84" i="19" s="1"/>
  <c r="V84" i="19" s="1"/>
  <c r="E84" i="12"/>
  <c r="C84" i="12"/>
  <c r="P83" i="12"/>
  <c r="F83" i="12"/>
  <c r="U83" i="19" s="1"/>
  <c r="V83" i="19" s="1"/>
  <c r="E83" i="12"/>
  <c r="C83" i="12"/>
  <c r="P82" i="12"/>
  <c r="G82" i="12"/>
  <c r="F82" i="12"/>
  <c r="U82" i="19" s="1"/>
  <c r="V82" i="19" s="1"/>
  <c r="E82" i="12"/>
  <c r="C82" i="12"/>
  <c r="P81" i="12"/>
  <c r="F81" i="12" s="1"/>
  <c r="U81" i="19" s="1"/>
  <c r="V81" i="19" s="1"/>
  <c r="E81" i="12"/>
  <c r="C81" i="12"/>
  <c r="P80" i="12"/>
  <c r="F80" i="12" s="1"/>
  <c r="U80" i="19" s="1"/>
  <c r="V80" i="19" s="1"/>
  <c r="E80" i="12"/>
  <c r="C80" i="12"/>
  <c r="P79" i="12"/>
  <c r="F79" i="12"/>
  <c r="U79" i="19" s="1"/>
  <c r="V79" i="19" s="1"/>
  <c r="E79" i="12"/>
  <c r="C79" i="12"/>
  <c r="P78" i="12"/>
  <c r="G78" i="12"/>
  <c r="F78" i="12"/>
  <c r="U78" i="19" s="1"/>
  <c r="V78" i="19" s="1"/>
  <c r="E78" i="12"/>
  <c r="C78" i="12"/>
  <c r="P77" i="12"/>
  <c r="F77" i="12" s="1"/>
  <c r="U77" i="19" s="1"/>
  <c r="V77" i="19" s="1"/>
  <c r="E77" i="12"/>
  <c r="C77" i="12"/>
  <c r="P76" i="12"/>
  <c r="F76" i="12" s="1"/>
  <c r="U76" i="19" s="1"/>
  <c r="V76" i="19" s="1"/>
  <c r="E76" i="12"/>
  <c r="C76" i="12"/>
  <c r="P75" i="12"/>
  <c r="F75" i="12"/>
  <c r="U75" i="19" s="1"/>
  <c r="V75" i="19" s="1"/>
  <c r="E75" i="12"/>
  <c r="C75" i="12"/>
  <c r="P74" i="12"/>
  <c r="G74" i="12"/>
  <c r="F74" i="12"/>
  <c r="U74" i="19" s="1"/>
  <c r="V74" i="19" s="1"/>
  <c r="E74" i="12"/>
  <c r="C74" i="12"/>
  <c r="P73" i="12"/>
  <c r="F73" i="12" s="1"/>
  <c r="U73" i="19" s="1"/>
  <c r="V73" i="19" s="1"/>
  <c r="E73" i="12"/>
  <c r="C73" i="12"/>
  <c r="P72" i="12"/>
  <c r="F72" i="12" s="1"/>
  <c r="U72" i="19" s="1"/>
  <c r="V72" i="19" s="1"/>
  <c r="E72" i="12"/>
  <c r="C72" i="12"/>
  <c r="P71" i="12"/>
  <c r="F71" i="12"/>
  <c r="U71" i="19" s="1"/>
  <c r="V71" i="19" s="1"/>
  <c r="E71" i="12"/>
  <c r="C71" i="12"/>
  <c r="P70" i="12"/>
  <c r="G70" i="12"/>
  <c r="F70" i="12"/>
  <c r="U70" i="19" s="1"/>
  <c r="V70" i="19" s="1"/>
  <c r="E70" i="12"/>
  <c r="C70" i="12"/>
  <c r="P69" i="12"/>
  <c r="F69" i="12" s="1"/>
  <c r="U69" i="19" s="1"/>
  <c r="V69" i="19" s="1"/>
  <c r="E69" i="12"/>
  <c r="C69" i="12"/>
  <c r="P68" i="12"/>
  <c r="F68" i="12" s="1"/>
  <c r="U68" i="19" s="1"/>
  <c r="V68" i="19" s="1"/>
  <c r="E68" i="12"/>
  <c r="C68" i="12"/>
  <c r="P67" i="12"/>
  <c r="F67" i="12"/>
  <c r="U67" i="19" s="1"/>
  <c r="V67" i="19" s="1"/>
  <c r="E67" i="12"/>
  <c r="C67" i="12"/>
  <c r="P66" i="12"/>
  <c r="G66" i="12"/>
  <c r="F66" i="12"/>
  <c r="U66" i="19" s="1"/>
  <c r="V66" i="19" s="1"/>
  <c r="E66" i="12"/>
  <c r="C66" i="12"/>
  <c r="P65" i="12"/>
  <c r="F65" i="12" s="1"/>
  <c r="U65" i="19" s="1"/>
  <c r="V65" i="19" s="1"/>
  <c r="E65" i="12"/>
  <c r="C65" i="12"/>
  <c r="P64" i="12"/>
  <c r="F64" i="12" s="1"/>
  <c r="U64" i="19" s="1"/>
  <c r="V64" i="19" s="1"/>
  <c r="E64" i="12"/>
  <c r="C64" i="12"/>
  <c r="P63" i="12"/>
  <c r="F63" i="12"/>
  <c r="U63" i="19" s="1"/>
  <c r="V63" i="19" s="1"/>
  <c r="E63" i="12"/>
  <c r="C63" i="12"/>
  <c r="P62" i="12"/>
  <c r="G62" i="12"/>
  <c r="F62" i="12"/>
  <c r="U62" i="19" s="1"/>
  <c r="V62" i="19" s="1"/>
  <c r="E62" i="12"/>
  <c r="C62" i="12"/>
  <c r="P61" i="12"/>
  <c r="F61" i="12" s="1"/>
  <c r="E61" i="12"/>
  <c r="C61" i="12"/>
  <c r="P60" i="12"/>
  <c r="F60" i="12" s="1"/>
  <c r="U60" i="19" s="1"/>
  <c r="V60" i="19" s="1"/>
  <c r="E60" i="12"/>
  <c r="C60" i="12"/>
  <c r="P59" i="12"/>
  <c r="F59" i="12"/>
  <c r="U59" i="19" s="1"/>
  <c r="V59" i="19" s="1"/>
  <c r="E59" i="12"/>
  <c r="C59" i="12"/>
  <c r="P58" i="12"/>
  <c r="G58" i="12"/>
  <c r="F58" i="12"/>
  <c r="U58" i="19" s="1"/>
  <c r="V58" i="19" s="1"/>
  <c r="E58" i="12"/>
  <c r="C58" i="12"/>
  <c r="P57" i="12"/>
  <c r="F57" i="12" s="1"/>
  <c r="E57" i="12"/>
  <c r="C57" i="12"/>
  <c r="P56" i="12"/>
  <c r="F56" i="12" s="1"/>
  <c r="U56" i="19" s="1"/>
  <c r="V56" i="19" s="1"/>
  <c r="E56" i="12"/>
  <c r="C56" i="12"/>
  <c r="P55" i="12"/>
  <c r="F55" i="12"/>
  <c r="U55" i="19" s="1"/>
  <c r="V55" i="19" s="1"/>
  <c r="E55" i="12"/>
  <c r="C55" i="12"/>
  <c r="P54" i="12"/>
  <c r="G54" i="12"/>
  <c r="F54" i="12"/>
  <c r="U54" i="19" s="1"/>
  <c r="V54" i="19" s="1"/>
  <c r="E54" i="12"/>
  <c r="C54" i="12"/>
  <c r="P53" i="12"/>
  <c r="F53" i="12" s="1"/>
  <c r="E53" i="12"/>
  <c r="C53" i="12"/>
  <c r="P52" i="12"/>
  <c r="F52" i="12" s="1"/>
  <c r="U52" i="19" s="1"/>
  <c r="V52" i="19" s="1"/>
  <c r="E52" i="12"/>
  <c r="C52" i="12"/>
  <c r="P51" i="12"/>
  <c r="F51" i="12"/>
  <c r="U51" i="19" s="1"/>
  <c r="V51" i="19" s="1"/>
  <c r="E51" i="12"/>
  <c r="C51" i="12"/>
  <c r="P50" i="12"/>
  <c r="G50" i="12"/>
  <c r="F50" i="12"/>
  <c r="U50" i="19" s="1"/>
  <c r="V50" i="19" s="1"/>
  <c r="E50" i="12"/>
  <c r="C50" i="12"/>
  <c r="P49" i="12"/>
  <c r="F49" i="12" s="1"/>
  <c r="E49" i="12"/>
  <c r="C49" i="12"/>
  <c r="P48" i="12"/>
  <c r="F48" i="12" s="1"/>
  <c r="U48" i="19" s="1"/>
  <c r="V48" i="19" s="1"/>
  <c r="E48" i="12"/>
  <c r="C48" i="12"/>
  <c r="P47" i="12"/>
  <c r="F47" i="12"/>
  <c r="U47" i="19" s="1"/>
  <c r="V47" i="19" s="1"/>
  <c r="E47" i="12"/>
  <c r="C47" i="12"/>
  <c r="P46" i="12"/>
  <c r="G46" i="12"/>
  <c r="F46" i="12"/>
  <c r="U46" i="19" s="1"/>
  <c r="V46" i="19" s="1"/>
  <c r="E46" i="12"/>
  <c r="C46" i="12"/>
  <c r="P45" i="12"/>
  <c r="F45" i="12" s="1"/>
  <c r="E45" i="12"/>
  <c r="C45" i="12"/>
  <c r="P44" i="12"/>
  <c r="F44" i="12" s="1"/>
  <c r="U44" i="19" s="1"/>
  <c r="V44" i="19" s="1"/>
  <c r="E44" i="12"/>
  <c r="C44" i="12"/>
  <c r="P43" i="12"/>
  <c r="F43" i="12"/>
  <c r="U43" i="19" s="1"/>
  <c r="V43" i="19" s="1"/>
  <c r="E43" i="12"/>
  <c r="C43" i="12"/>
  <c r="P42" i="12"/>
  <c r="G42" i="12"/>
  <c r="F42" i="12"/>
  <c r="U42" i="19" s="1"/>
  <c r="V42" i="19" s="1"/>
  <c r="E42" i="12"/>
  <c r="C42" i="12"/>
  <c r="P41" i="12"/>
  <c r="F41" i="12" s="1"/>
  <c r="E41" i="12"/>
  <c r="C41" i="12"/>
  <c r="P40" i="12"/>
  <c r="F40" i="12" s="1"/>
  <c r="U40" i="19" s="1"/>
  <c r="V40" i="19" s="1"/>
  <c r="E40" i="12"/>
  <c r="C40" i="12"/>
  <c r="P39" i="12"/>
  <c r="F39" i="12"/>
  <c r="U39" i="19" s="1"/>
  <c r="V39" i="19" s="1"/>
  <c r="E39" i="12"/>
  <c r="C39" i="12"/>
  <c r="P38" i="12"/>
  <c r="G38" i="12"/>
  <c r="F38" i="12"/>
  <c r="U38" i="19" s="1"/>
  <c r="V38" i="19" s="1"/>
  <c r="E38" i="12"/>
  <c r="C38" i="12"/>
  <c r="P37" i="12"/>
  <c r="F37" i="12" s="1"/>
  <c r="E37" i="12"/>
  <c r="C37" i="12"/>
  <c r="P36" i="12"/>
  <c r="F36" i="12" s="1"/>
  <c r="U36" i="19" s="1"/>
  <c r="C36" i="12"/>
  <c r="P35" i="12"/>
  <c r="F35" i="12"/>
  <c r="U35" i="19" s="1"/>
  <c r="V35" i="19" s="1"/>
  <c r="E35" i="12"/>
  <c r="C35" i="12"/>
  <c r="P34" i="12"/>
  <c r="G34" i="12"/>
  <c r="F34" i="12"/>
  <c r="U34" i="19" s="1"/>
  <c r="V34" i="19" s="1"/>
  <c r="E34" i="12"/>
  <c r="C34" i="12"/>
  <c r="P33" i="12"/>
  <c r="F33" i="12" s="1"/>
  <c r="E33" i="12"/>
  <c r="C33" i="12"/>
  <c r="P32" i="12"/>
  <c r="F32" i="12" s="1"/>
  <c r="U32" i="19" s="1"/>
  <c r="V32" i="19" s="1"/>
  <c r="E32" i="12"/>
  <c r="C32" i="12"/>
  <c r="P31" i="12"/>
  <c r="F31" i="12"/>
  <c r="E31" i="12"/>
  <c r="C31" i="12"/>
  <c r="O30" i="12"/>
  <c r="N30" i="12"/>
  <c r="J30" i="12"/>
  <c r="K28" i="12"/>
  <c r="P27" i="12"/>
  <c r="O27" i="12"/>
  <c r="O173" i="12" s="1"/>
  <c r="N27" i="12"/>
  <c r="N173" i="12" s="1"/>
  <c r="M27" i="12"/>
  <c r="L27" i="12"/>
  <c r="K27" i="12"/>
  <c r="K173" i="12" s="1"/>
  <c r="J27" i="12"/>
  <c r="J173" i="12" s="1"/>
  <c r="I27" i="12"/>
  <c r="D27" i="12"/>
  <c r="P26" i="12"/>
  <c r="F26" i="12" s="1"/>
  <c r="E26" i="12"/>
  <c r="C26" i="12"/>
  <c r="P25" i="12"/>
  <c r="F25" i="12"/>
  <c r="E25" i="12"/>
  <c r="C25" i="12"/>
  <c r="P24" i="12"/>
  <c r="G24" i="12"/>
  <c r="F24" i="12"/>
  <c r="U24" i="19" s="1"/>
  <c r="V24" i="19" s="1"/>
  <c r="E24" i="12"/>
  <c r="C24" i="12"/>
  <c r="P23" i="12"/>
  <c r="F23" i="12" s="1"/>
  <c r="E23" i="12"/>
  <c r="C23" i="12"/>
  <c r="P22" i="12"/>
  <c r="F22" i="12" s="1"/>
  <c r="E22" i="12"/>
  <c r="C22" i="12"/>
  <c r="P21" i="12"/>
  <c r="F21" i="12"/>
  <c r="E21" i="12"/>
  <c r="C21" i="12"/>
  <c r="P20" i="12"/>
  <c r="G20" i="12"/>
  <c r="F20" i="12"/>
  <c r="U20" i="19" s="1"/>
  <c r="V20" i="19" s="1"/>
  <c r="E20" i="12"/>
  <c r="C20" i="12"/>
  <c r="P19" i="12"/>
  <c r="F19" i="12" s="1"/>
  <c r="C19" i="12"/>
  <c r="P18" i="12"/>
  <c r="P30" i="12" s="1"/>
  <c r="M18" i="12"/>
  <c r="M30" i="12" s="1"/>
  <c r="L18" i="12"/>
  <c r="L30" i="12" s="1"/>
  <c r="K18" i="12"/>
  <c r="K30" i="12" s="1"/>
  <c r="J18" i="12"/>
  <c r="I18" i="12"/>
  <c r="I30" i="12" s="1"/>
  <c r="O16" i="12"/>
  <c r="O166" i="12" s="1"/>
  <c r="N16" i="12"/>
  <c r="M16" i="12"/>
  <c r="M172" i="12" s="1"/>
  <c r="L16" i="12"/>
  <c r="K16" i="12"/>
  <c r="K166" i="12" s="1"/>
  <c r="J16" i="12"/>
  <c r="J100" i="12" s="1"/>
  <c r="I16" i="12"/>
  <c r="I172" i="12" s="1"/>
  <c r="F16" i="12"/>
  <c r="P15" i="12"/>
  <c r="F15" i="12"/>
  <c r="E15" i="12"/>
  <c r="C15" i="12"/>
  <c r="P14" i="12"/>
  <c r="F14" i="12"/>
  <c r="E14" i="12"/>
  <c r="C14" i="12"/>
  <c r="P13" i="12"/>
  <c r="F13" i="12" s="1"/>
  <c r="U13" i="19" s="1"/>
  <c r="V13" i="19" s="1"/>
  <c r="G13" i="12"/>
  <c r="E13" i="12"/>
  <c r="C13" i="12"/>
  <c r="P12" i="12"/>
  <c r="F12" i="12" s="1"/>
  <c r="E12" i="12"/>
  <c r="C12" i="12"/>
  <c r="P11" i="12"/>
  <c r="F11" i="12"/>
  <c r="E11" i="12"/>
  <c r="C11" i="12"/>
  <c r="P10" i="12"/>
  <c r="F10" i="12"/>
  <c r="E10" i="12"/>
  <c r="C10" i="12"/>
  <c r="P9" i="12"/>
  <c r="F9" i="12" s="1"/>
  <c r="U9" i="19" s="1"/>
  <c r="V9" i="19" s="1"/>
  <c r="G9" i="12"/>
  <c r="E9" i="12"/>
  <c r="C9" i="12"/>
  <c r="P8" i="12"/>
  <c r="F8" i="12" s="1"/>
  <c r="E8" i="12"/>
  <c r="C8" i="12"/>
  <c r="P7" i="12"/>
  <c r="P16" i="12" s="1"/>
  <c r="P172" i="12" s="1"/>
  <c r="F7" i="12"/>
  <c r="E7" i="12"/>
  <c r="C7" i="12"/>
  <c r="O6" i="12"/>
  <c r="N6" i="12"/>
  <c r="E5" i="12"/>
  <c r="L179" i="11"/>
  <c r="O178" i="11"/>
  <c r="K178" i="11"/>
  <c r="O177" i="11"/>
  <c r="N177" i="11"/>
  <c r="K177" i="11"/>
  <c r="J177" i="11"/>
  <c r="I176" i="11"/>
  <c r="O174" i="11"/>
  <c r="J173" i="11"/>
  <c r="P170" i="11"/>
  <c r="M170" i="11"/>
  <c r="L170" i="11"/>
  <c r="K170" i="11"/>
  <c r="J170" i="11"/>
  <c r="I170" i="11"/>
  <c r="K167" i="11"/>
  <c r="C166" i="11"/>
  <c r="O165" i="11"/>
  <c r="O179" i="11" s="1"/>
  <c r="N165" i="11"/>
  <c r="N179" i="11" s="1"/>
  <c r="M165" i="11"/>
  <c r="L165" i="11"/>
  <c r="K165" i="11"/>
  <c r="K179" i="11" s="1"/>
  <c r="J165" i="11"/>
  <c r="J179" i="11" s="1"/>
  <c r="I165" i="11"/>
  <c r="P164" i="11"/>
  <c r="F164" i="11" s="1"/>
  <c r="E164" i="11"/>
  <c r="C164" i="11"/>
  <c r="P163" i="11"/>
  <c r="F163" i="11" s="1"/>
  <c r="R163" i="19" s="1"/>
  <c r="S163" i="19" s="1"/>
  <c r="E163" i="11"/>
  <c r="C163" i="11"/>
  <c r="P162" i="11"/>
  <c r="F162" i="11"/>
  <c r="R162" i="19" s="1"/>
  <c r="S162" i="19" s="1"/>
  <c r="E162" i="11"/>
  <c r="C162" i="11"/>
  <c r="P161" i="11"/>
  <c r="G161" i="11"/>
  <c r="F161" i="11"/>
  <c r="R161" i="19" s="1"/>
  <c r="S161" i="19" s="1"/>
  <c r="E161" i="11"/>
  <c r="C161" i="11"/>
  <c r="P160" i="11"/>
  <c r="F160" i="11" s="1"/>
  <c r="E160" i="11"/>
  <c r="C160" i="11"/>
  <c r="P159" i="11"/>
  <c r="F159" i="11" s="1"/>
  <c r="R159" i="19" s="1"/>
  <c r="S159" i="19" s="1"/>
  <c r="E159" i="11"/>
  <c r="C159" i="11"/>
  <c r="P158" i="11"/>
  <c r="F158" i="11"/>
  <c r="R158" i="19" s="1"/>
  <c r="S158" i="19" s="1"/>
  <c r="E158" i="11"/>
  <c r="C158" i="11"/>
  <c r="P157" i="11"/>
  <c r="G157" i="11"/>
  <c r="F157" i="11"/>
  <c r="R157" i="19" s="1"/>
  <c r="S157" i="19" s="1"/>
  <c r="E157" i="11"/>
  <c r="C157" i="11"/>
  <c r="P156" i="11"/>
  <c r="F156" i="11" s="1"/>
  <c r="E156" i="11"/>
  <c r="C156" i="11"/>
  <c r="P155" i="11"/>
  <c r="F155" i="11" s="1"/>
  <c r="R155" i="19" s="1"/>
  <c r="C155" i="11"/>
  <c r="P154" i="11"/>
  <c r="F154" i="11"/>
  <c r="R154" i="19" s="1"/>
  <c r="E154" i="11"/>
  <c r="C154" i="11"/>
  <c r="P153" i="11"/>
  <c r="F153" i="11"/>
  <c r="R153" i="19" s="1"/>
  <c r="S153" i="19" s="1"/>
  <c r="E153" i="11"/>
  <c r="G153" i="11" s="1"/>
  <c r="C153" i="11"/>
  <c r="P152" i="11"/>
  <c r="F152" i="11" s="1"/>
  <c r="E152" i="11"/>
  <c r="C152" i="11"/>
  <c r="P151" i="11"/>
  <c r="F151" i="11" s="1"/>
  <c r="R151" i="19" s="1"/>
  <c r="S151" i="19" s="1"/>
  <c r="E151" i="11"/>
  <c r="C151" i="11"/>
  <c r="P150" i="11"/>
  <c r="F150" i="11"/>
  <c r="R150" i="19" s="1"/>
  <c r="S150" i="19" s="1"/>
  <c r="E150" i="11"/>
  <c r="C150" i="11"/>
  <c r="P149" i="11"/>
  <c r="F149" i="11"/>
  <c r="R149" i="19" s="1"/>
  <c r="S149" i="19" s="1"/>
  <c r="E149" i="11"/>
  <c r="C149" i="11"/>
  <c r="P148" i="11"/>
  <c r="F148" i="11" s="1"/>
  <c r="R148" i="19" s="1"/>
  <c r="S148" i="19" s="1"/>
  <c r="G148" i="11"/>
  <c r="E148" i="11"/>
  <c r="C148" i="11"/>
  <c r="P147" i="11"/>
  <c r="F147" i="11" s="1"/>
  <c r="R147" i="19" s="1"/>
  <c r="S147" i="19" s="1"/>
  <c r="E147" i="11"/>
  <c r="G147" i="11" s="1"/>
  <c r="C147" i="11"/>
  <c r="P146" i="11"/>
  <c r="F146" i="11"/>
  <c r="R146" i="19" s="1"/>
  <c r="S146" i="19" s="1"/>
  <c r="E146" i="11"/>
  <c r="G146" i="11" s="1"/>
  <c r="C146" i="11"/>
  <c r="P145" i="11"/>
  <c r="F145" i="11"/>
  <c r="R145" i="19" s="1"/>
  <c r="S145" i="19" s="1"/>
  <c r="E145" i="11"/>
  <c r="C145" i="11"/>
  <c r="P144" i="11"/>
  <c r="F144" i="11" s="1"/>
  <c r="R144" i="19" s="1"/>
  <c r="S144" i="19" s="1"/>
  <c r="G144" i="11"/>
  <c r="E144" i="11"/>
  <c r="C144" i="11"/>
  <c r="P143" i="11"/>
  <c r="F143" i="11" s="1"/>
  <c r="R143" i="19" s="1"/>
  <c r="S143" i="19" s="1"/>
  <c r="E143" i="11"/>
  <c r="G143" i="11" s="1"/>
  <c r="C143" i="11"/>
  <c r="P142" i="11"/>
  <c r="F142" i="11"/>
  <c r="R142" i="19" s="1"/>
  <c r="S142" i="19" s="1"/>
  <c r="E142" i="11"/>
  <c r="G142" i="11" s="1"/>
  <c r="C142" i="11"/>
  <c r="P141" i="11"/>
  <c r="F141" i="11"/>
  <c r="R141" i="19" s="1"/>
  <c r="S141" i="19" s="1"/>
  <c r="E141" i="11"/>
  <c r="C141" i="11"/>
  <c r="P140" i="11"/>
  <c r="F140" i="11" s="1"/>
  <c r="R140" i="19" s="1"/>
  <c r="S140" i="19" s="1"/>
  <c r="G140" i="11"/>
  <c r="E140" i="11"/>
  <c r="C140" i="11"/>
  <c r="P139" i="11"/>
  <c r="F139" i="11" s="1"/>
  <c r="R139" i="19" s="1"/>
  <c r="S139" i="19" s="1"/>
  <c r="E139" i="11"/>
  <c r="G139" i="11" s="1"/>
  <c r="C139" i="11"/>
  <c r="P138" i="11"/>
  <c r="F138" i="11"/>
  <c r="R138" i="19" s="1"/>
  <c r="S138" i="19" s="1"/>
  <c r="E138" i="11"/>
  <c r="G138" i="11" s="1"/>
  <c r="C138" i="11"/>
  <c r="P137" i="11"/>
  <c r="F137" i="11"/>
  <c r="R137" i="19" s="1"/>
  <c r="S137" i="19" s="1"/>
  <c r="E137" i="11"/>
  <c r="C137" i="11"/>
  <c r="P136" i="11"/>
  <c r="F136" i="11" s="1"/>
  <c r="R136" i="19" s="1"/>
  <c r="S136" i="19" s="1"/>
  <c r="G136" i="11"/>
  <c r="E136" i="11"/>
  <c r="C136" i="11"/>
  <c r="P135" i="11"/>
  <c r="F135" i="11" s="1"/>
  <c r="R135" i="19" s="1"/>
  <c r="S135" i="19" s="1"/>
  <c r="E135" i="11"/>
  <c r="G135" i="11" s="1"/>
  <c r="C135" i="11"/>
  <c r="P134" i="11"/>
  <c r="F134" i="11"/>
  <c r="R134" i="19" s="1"/>
  <c r="S134" i="19" s="1"/>
  <c r="E134" i="11"/>
  <c r="G134" i="11" s="1"/>
  <c r="C134" i="11"/>
  <c r="P133" i="11"/>
  <c r="F133" i="11"/>
  <c r="R133" i="19" s="1"/>
  <c r="S133" i="19" s="1"/>
  <c r="E133" i="11"/>
  <c r="C133" i="11"/>
  <c r="P132" i="11"/>
  <c r="F132" i="11" s="1"/>
  <c r="R132" i="19" s="1"/>
  <c r="S132" i="19" s="1"/>
  <c r="G132" i="11"/>
  <c r="E132" i="11"/>
  <c r="C132" i="11"/>
  <c r="P131" i="11"/>
  <c r="F131" i="11" s="1"/>
  <c r="R131" i="19" s="1"/>
  <c r="S131" i="19" s="1"/>
  <c r="E131" i="11"/>
  <c r="G131" i="11" s="1"/>
  <c r="C131" i="11"/>
  <c r="P130" i="11"/>
  <c r="F130" i="11"/>
  <c r="R130" i="19" s="1"/>
  <c r="S130" i="19" s="1"/>
  <c r="E130" i="11"/>
  <c r="G130" i="11" s="1"/>
  <c r="C130" i="11"/>
  <c r="P129" i="11"/>
  <c r="F129" i="11"/>
  <c r="R129" i="19" s="1"/>
  <c r="S129" i="19" s="1"/>
  <c r="E129" i="11"/>
  <c r="C129" i="11"/>
  <c r="P128" i="11"/>
  <c r="F128" i="11" s="1"/>
  <c r="R128" i="19" s="1"/>
  <c r="S128" i="19" s="1"/>
  <c r="G128" i="11"/>
  <c r="E128" i="11"/>
  <c r="C128" i="11"/>
  <c r="P127" i="11"/>
  <c r="F127" i="11" s="1"/>
  <c r="R127" i="19" s="1"/>
  <c r="S127" i="19" s="1"/>
  <c r="E127" i="11"/>
  <c r="G127" i="11" s="1"/>
  <c r="C127" i="11"/>
  <c r="P126" i="11"/>
  <c r="F126" i="11"/>
  <c r="R126" i="19" s="1"/>
  <c r="S126" i="19" s="1"/>
  <c r="E126" i="11"/>
  <c r="G126" i="11" s="1"/>
  <c r="C126" i="11"/>
  <c r="P125" i="11"/>
  <c r="F125" i="11"/>
  <c r="R125" i="19" s="1"/>
  <c r="S125" i="19" s="1"/>
  <c r="E125" i="11"/>
  <c r="C125" i="11"/>
  <c r="P124" i="11"/>
  <c r="F124" i="11" s="1"/>
  <c r="R124" i="19" s="1"/>
  <c r="S124" i="19" s="1"/>
  <c r="G124" i="11"/>
  <c r="E124" i="11"/>
  <c r="C124" i="11"/>
  <c r="P123" i="11"/>
  <c r="F123" i="11" s="1"/>
  <c r="R123" i="19" s="1"/>
  <c r="S123" i="19" s="1"/>
  <c r="E123" i="11"/>
  <c r="G123" i="11" s="1"/>
  <c r="C123" i="11"/>
  <c r="P122" i="11"/>
  <c r="F122" i="11"/>
  <c r="R122" i="19" s="1"/>
  <c r="S122" i="19" s="1"/>
  <c r="E122" i="11"/>
  <c r="G122" i="11" s="1"/>
  <c r="C122" i="11"/>
  <c r="P121" i="11"/>
  <c r="F121" i="11"/>
  <c r="R121" i="19" s="1"/>
  <c r="S121" i="19" s="1"/>
  <c r="E121" i="11"/>
  <c r="C121" i="11"/>
  <c r="P120" i="11"/>
  <c r="E120" i="11"/>
  <c r="C120" i="11"/>
  <c r="C119" i="11"/>
  <c r="O116" i="11"/>
  <c r="N116" i="11"/>
  <c r="N178" i="11" s="1"/>
  <c r="M116" i="11"/>
  <c r="L116" i="11"/>
  <c r="K116" i="11"/>
  <c r="J116" i="11"/>
  <c r="J178" i="11" s="1"/>
  <c r="I116" i="11"/>
  <c r="P115" i="11"/>
  <c r="F115" i="11" s="1"/>
  <c r="E115" i="11"/>
  <c r="C115" i="11"/>
  <c r="P114" i="11"/>
  <c r="F114" i="11" s="1"/>
  <c r="R114" i="19" s="1"/>
  <c r="S114" i="19" s="1"/>
  <c r="E114" i="11"/>
  <c r="C114" i="11"/>
  <c r="P113" i="11"/>
  <c r="F113" i="11"/>
  <c r="E113" i="11"/>
  <c r="C113" i="11"/>
  <c r="N112" i="11"/>
  <c r="I112" i="11"/>
  <c r="O111" i="11"/>
  <c r="N111" i="11"/>
  <c r="M111" i="11"/>
  <c r="L111" i="11"/>
  <c r="K111" i="11"/>
  <c r="J111" i="11"/>
  <c r="I111" i="11"/>
  <c r="I177" i="11" s="1"/>
  <c r="P110" i="11"/>
  <c r="F110" i="11" s="1"/>
  <c r="R110" i="19" s="1"/>
  <c r="S110" i="19" s="1"/>
  <c r="G110" i="11"/>
  <c r="E110" i="11"/>
  <c r="C110" i="11"/>
  <c r="P109" i="11"/>
  <c r="E109" i="11"/>
  <c r="C109" i="11"/>
  <c r="P108" i="11"/>
  <c r="F108" i="11"/>
  <c r="R108" i="19" s="1"/>
  <c r="S108" i="19" s="1"/>
  <c r="E108" i="11"/>
  <c r="G108" i="11" s="1"/>
  <c r="C108" i="11"/>
  <c r="P107" i="11"/>
  <c r="F107" i="11"/>
  <c r="E107" i="11"/>
  <c r="C107" i="11"/>
  <c r="O105" i="11"/>
  <c r="O176" i="11" s="1"/>
  <c r="N105" i="11"/>
  <c r="N176" i="11" s="1"/>
  <c r="M105" i="11"/>
  <c r="M176" i="11" s="1"/>
  <c r="L105" i="11"/>
  <c r="L176" i="11" s="1"/>
  <c r="K105" i="11"/>
  <c r="K176" i="11" s="1"/>
  <c r="J105" i="11"/>
  <c r="I105" i="11"/>
  <c r="E105" i="11"/>
  <c r="E176" i="11" s="1"/>
  <c r="P104" i="11"/>
  <c r="F104" i="11" s="1"/>
  <c r="R104" i="19" s="1"/>
  <c r="S104" i="19" s="1"/>
  <c r="E104" i="11"/>
  <c r="C104" i="11"/>
  <c r="P103" i="11"/>
  <c r="F103" i="11"/>
  <c r="R103" i="19" s="1"/>
  <c r="S103" i="19" s="1"/>
  <c r="E103" i="11"/>
  <c r="C103" i="11"/>
  <c r="P102" i="11"/>
  <c r="G102" i="11"/>
  <c r="F102" i="11"/>
  <c r="R102" i="19" s="1"/>
  <c r="S102" i="19" s="1"/>
  <c r="E102" i="11"/>
  <c r="C102" i="11"/>
  <c r="P101" i="11"/>
  <c r="E101" i="11"/>
  <c r="C101" i="11"/>
  <c r="O99" i="11"/>
  <c r="N99" i="11"/>
  <c r="M99" i="11"/>
  <c r="M175" i="11" s="1"/>
  <c r="L99" i="11"/>
  <c r="L175" i="11" s="1"/>
  <c r="K99" i="11"/>
  <c r="J99" i="11"/>
  <c r="I99" i="11"/>
  <c r="I175" i="11" s="1"/>
  <c r="P98" i="11"/>
  <c r="F98" i="11" s="1"/>
  <c r="E98" i="11"/>
  <c r="C98" i="11"/>
  <c r="P97" i="11"/>
  <c r="F97" i="11" s="1"/>
  <c r="R97" i="19" s="1"/>
  <c r="S97" i="19" s="1"/>
  <c r="E97" i="11"/>
  <c r="G97" i="11" s="1"/>
  <c r="C97" i="11"/>
  <c r="P96" i="11"/>
  <c r="F96" i="11"/>
  <c r="R96" i="19" s="1"/>
  <c r="S96" i="19" s="1"/>
  <c r="E96" i="11"/>
  <c r="G96" i="11" s="1"/>
  <c r="C96" i="11"/>
  <c r="P95" i="11"/>
  <c r="F95" i="11"/>
  <c r="R95" i="19" s="1"/>
  <c r="S95" i="19" s="1"/>
  <c r="E95" i="11"/>
  <c r="C95" i="11"/>
  <c r="P94" i="11"/>
  <c r="F94" i="11" s="1"/>
  <c r="E94" i="11"/>
  <c r="C94" i="11"/>
  <c r="P93" i="11"/>
  <c r="F93" i="11" s="1"/>
  <c r="R93" i="19" s="1"/>
  <c r="S93" i="19" s="1"/>
  <c r="E93" i="11"/>
  <c r="C93" i="11"/>
  <c r="P92" i="11"/>
  <c r="F92" i="11"/>
  <c r="R92" i="19" s="1"/>
  <c r="S92" i="19" s="1"/>
  <c r="E92" i="11"/>
  <c r="G92" i="11" s="1"/>
  <c r="C92" i="11"/>
  <c r="P91" i="11"/>
  <c r="F91" i="11"/>
  <c r="R91" i="19" s="1"/>
  <c r="S91" i="19" s="1"/>
  <c r="E91" i="11"/>
  <c r="C91" i="11"/>
  <c r="P90" i="11"/>
  <c r="F90" i="11" s="1"/>
  <c r="E90" i="11"/>
  <c r="C90" i="11"/>
  <c r="P89" i="11"/>
  <c r="F89" i="11" s="1"/>
  <c r="R89" i="19" s="1"/>
  <c r="S89" i="19" s="1"/>
  <c r="E89" i="11"/>
  <c r="G89" i="11" s="1"/>
  <c r="C89" i="11"/>
  <c r="P88" i="11"/>
  <c r="F88" i="11"/>
  <c r="R88" i="19" s="1"/>
  <c r="S88" i="19" s="1"/>
  <c r="E88" i="11"/>
  <c r="C88" i="11"/>
  <c r="P87" i="11"/>
  <c r="F87" i="11"/>
  <c r="R87" i="19" s="1"/>
  <c r="E87" i="11"/>
  <c r="C87" i="11"/>
  <c r="C86" i="11"/>
  <c r="O85" i="11"/>
  <c r="O118" i="11" s="1"/>
  <c r="N85" i="11"/>
  <c r="M85" i="11"/>
  <c r="L85" i="11"/>
  <c r="K85" i="11"/>
  <c r="K174" i="11" s="1"/>
  <c r="J85" i="11"/>
  <c r="I85" i="11"/>
  <c r="P84" i="11"/>
  <c r="F84" i="11"/>
  <c r="R84" i="19" s="1"/>
  <c r="S84" i="19" s="1"/>
  <c r="E84" i="11"/>
  <c r="G84" i="11" s="1"/>
  <c r="C84" i="11"/>
  <c r="P83" i="11"/>
  <c r="F83" i="11"/>
  <c r="R83" i="19" s="1"/>
  <c r="S83" i="19" s="1"/>
  <c r="E83" i="11"/>
  <c r="C83" i="11"/>
  <c r="P82" i="11"/>
  <c r="F82" i="11" s="1"/>
  <c r="E82" i="11"/>
  <c r="C82" i="11"/>
  <c r="P81" i="11"/>
  <c r="F81" i="11" s="1"/>
  <c r="R81" i="19" s="1"/>
  <c r="S81" i="19" s="1"/>
  <c r="E81" i="11"/>
  <c r="C81" i="11"/>
  <c r="P80" i="11"/>
  <c r="F80" i="11"/>
  <c r="R80" i="19" s="1"/>
  <c r="E80" i="11"/>
  <c r="G80" i="11" s="1"/>
  <c r="C80" i="11"/>
  <c r="P79" i="11"/>
  <c r="F79" i="11"/>
  <c r="R79" i="19" s="1"/>
  <c r="S79" i="19" s="1"/>
  <c r="E79" i="11"/>
  <c r="C79" i="11"/>
  <c r="P78" i="11"/>
  <c r="F78" i="11" s="1"/>
  <c r="E78" i="11"/>
  <c r="C78" i="11"/>
  <c r="P77" i="11"/>
  <c r="F77" i="11" s="1"/>
  <c r="R77" i="19" s="1"/>
  <c r="S77" i="19" s="1"/>
  <c r="E77" i="11"/>
  <c r="G77" i="11" s="1"/>
  <c r="C77" i="11"/>
  <c r="P76" i="11"/>
  <c r="F76" i="11"/>
  <c r="R76" i="19" s="1"/>
  <c r="S76" i="19" s="1"/>
  <c r="E76" i="11"/>
  <c r="G76" i="11" s="1"/>
  <c r="C76" i="11"/>
  <c r="P75" i="11"/>
  <c r="F75" i="11"/>
  <c r="R75" i="19" s="1"/>
  <c r="S75" i="19" s="1"/>
  <c r="E75" i="11"/>
  <c r="C75" i="11"/>
  <c r="P74" i="11"/>
  <c r="F74" i="11" s="1"/>
  <c r="E74" i="11"/>
  <c r="C74" i="11"/>
  <c r="P73" i="11"/>
  <c r="F73" i="11" s="1"/>
  <c r="R73" i="19" s="1"/>
  <c r="E73" i="11"/>
  <c r="C73" i="11"/>
  <c r="P72" i="11"/>
  <c r="F72" i="11"/>
  <c r="R72" i="19" s="1"/>
  <c r="S72" i="19" s="1"/>
  <c r="E72" i="11"/>
  <c r="G72" i="11" s="1"/>
  <c r="C72" i="11"/>
  <c r="P71" i="11"/>
  <c r="F71" i="11"/>
  <c r="R71" i="19" s="1"/>
  <c r="S71" i="19" s="1"/>
  <c r="E71" i="11"/>
  <c r="C71" i="11"/>
  <c r="P70" i="11"/>
  <c r="F70" i="11" s="1"/>
  <c r="E70" i="11"/>
  <c r="C70" i="11"/>
  <c r="P69" i="11"/>
  <c r="F69" i="11" s="1"/>
  <c r="R69" i="19" s="1"/>
  <c r="S69" i="19" s="1"/>
  <c r="E69" i="11"/>
  <c r="G69" i="11" s="1"/>
  <c r="C69" i="11"/>
  <c r="P68" i="11"/>
  <c r="F68" i="11"/>
  <c r="R68" i="19" s="1"/>
  <c r="S68" i="19" s="1"/>
  <c r="E68" i="11"/>
  <c r="G68" i="11" s="1"/>
  <c r="C68" i="11"/>
  <c r="P67" i="11"/>
  <c r="F67" i="11"/>
  <c r="R67" i="19" s="1"/>
  <c r="S67" i="19" s="1"/>
  <c r="E67" i="11"/>
  <c r="C67" i="11"/>
  <c r="P66" i="11"/>
  <c r="F66" i="11" s="1"/>
  <c r="E66" i="11"/>
  <c r="C66" i="11"/>
  <c r="P65" i="11"/>
  <c r="F65" i="11" s="1"/>
  <c r="R65" i="19" s="1"/>
  <c r="S65" i="19" s="1"/>
  <c r="E65" i="11"/>
  <c r="C65" i="11"/>
  <c r="P64" i="11"/>
  <c r="F64" i="11"/>
  <c r="R64" i="19" s="1"/>
  <c r="S64" i="19" s="1"/>
  <c r="E64" i="11"/>
  <c r="G64" i="11" s="1"/>
  <c r="C64" i="11"/>
  <c r="P63" i="11"/>
  <c r="F63" i="11"/>
  <c r="R63" i="19" s="1"/>
  <c r="S63" i="19" s="1"/>
  <c r="E63" i="11"/>
  <c r="C63" i="11"/>
  <c r="P62" i="11"/>
  <c r="F62" i="11" s="1"/>
  <c r="E62" i="11"/>
  <c r="C62" i="11"/>
  <c r="P61" i="11"/>
  <c r="F61" i="11" s="1"/>
  <c r="R61" i="19" s="1"/>
  <c r="S61" i="19" s="1"/>
  <c r="E61" i="11"/>
  <c r="G61" i="11" s="1"/>
  <c r="C61" i="11"/>
  <c r="P60" i="11"/>
  <c r="F60" i="11"/>
  <c r="R60" i="19" s="1"/>
  <c r="E60" i="11"/>
  <c r="G60" i="11" s="1"/>
  <c r="C60" i="11"/>
  <c r="P59" i="11"/>
  <c r="F59" i="11"/>
  <c r="R59" i="19" s="1"/>
  <c r="S59" i="19" s="1"/>
  <c r="E59" i="11"/>
  <c r="C59" i="11"/>
  <c r="P58" i="11"/>
  <c r="F58" i="11" s="1"/>
  <c r="E58" i="11"/>
  <c r="C58" i="11"/>
  <c r="P57" i="11"/>
  <c r="F57" i="11" s="1"/>
  <c r="R57" i="19" s="1"/>
  <c r="S57" i="19" s="1"/>
  <c r="E57" i="11"/>
  <c r="C57" i="11"/>
  <c r="P56" i="11"/>
  <c r="F56" i="11"/>
  <c r="R56" i="19" s="1"/>
  <c r="S56" i="19" s="1"/>
  <c r="E56" i="11"/>
  <c r="G56" i="11" s="1"/>
  <c r="C56" i="11"/>
  <c r="P55" i="11"/>
  <c r="F55" i="11"/>
  <c r="R55" i="19" s="1"/>
  <c r="S55" i="19" s="1"/>
  <c r="E55" i="11"/>
  <c r="C55" i="11"/>
  <c r="P54" i="11"/>
  <c r="F54" i="11" s="1"/>
  <c r="E54" i="11"/>
  <c r="C54" i="11"/>
  <c r="P53" i="11"/>
  <c r="F53" i="11" s="1"/>
  <c r="R53" i="19" s="1"/>
  <c r="S53" i="19" s="1"/>
  <c r="E53" i="11"/>
  <c r="G53" i="11" s="1"/>
  <c r="C53" i="11"/>
  <c r="P52" i="11"/>
  <c r="F52" i="11"/>
  <c r="R52" i="19" s="1"/>
  <c r="S52" i="19" s="1"/>
  <c r="E52" i="11"/>
  <c r="G52" i="11" s="1"/>
  <c r="C52" i="11"/>
  <c r="P51" i="11"/>
  <c r="F51" i="11"/>
  <c r="R51" i="19" s="1"/>
  <c r="S51" i="19" s="1"/>
  <c r="E51" i="11"/>
  <c r="C51" i="11"/>
  <c r="P50" i="11"/>
  <c r="F50" i="11" s="1"/>
  <c r="E50" i="11"/>
  <c r="C50" i="11"/>
  <c r="P49" i="11"/>
  <c r="F49" i="11" s="1"/>
  <c r="R49" i="19" s="1"/>
  <c r="S49" i="19" s="1"/>
  <c r="E49" i="11"/>
  <c r="C49" i="11"/>
  <c r="P48" i="11"/>
  <c r="F48" i="11"/>
  <c r="R48" i="19" s="1"/>
  <c r="S48" i="19" s="1"/>
  <c r="E48" i="11"/>
  <c r="G48" i="11" s="1"/>
  <c r="C48" i="11"/>
  <c r="P47" i="11"/>
  <c r="F47" i="11"/>
  <c r="R47" i="19" s="1"/>
  <c r="S47" i="19" s="1"/>
  <c r="E47" i="11"/>
  <c r="C47" i="11"/>
  <c r="P46" i="11"/>
  <c r="F46" i="11" s="1"/>
  <c r="E46" i="11"/>
  <c r="C46" i="11"/>
  <c r="P45" i="11"/>
  <c r="F45" i="11" s="1"/>
  <c r="R45" i="19" s="1"/>
  <c r="S45" i="19" s="1"/>
  <c r="E45" i="11"/>
  <c r="G45" i="11" s="1"/>
  <c r="C45" i="11"/>
  <c r="P44" i="11"/>
  <c r="F44" i="11"/>
  <c r="R44" i="19" s="1"/>
  <c r="S44" i="19" s="1"/>
  <c r="E44" i="11"/>
  <c r="G44" i="11" s="1"/>
  <c r="C44" i="11"/>
  <c r="P43" i="11"/>
  <c r="F43" i="11"/>
  <c r="R43" i="19" s="1"/>
  <c r="E43" i="11"/>
  <c r="C43" i="11"/>
  <c r="P42" i="11"/>
  <c r="F42" i="11" s="1"/>
  <c r="E42" i="11"/>
  <c r="C42" i="11"/>
  <c r="P41" i="11"/>
  <c r="F41" i="11" s="1"/>
  <c r="R41" i="19" s="1"/>
  <c r="S41" i="19" s="1"/>
  <c r="E41" i="11"/>
  <c r="C41" i="11"/>
  <c r="P40" i="11"/>
  <c r="F40" i="11"/>
  <c r="R40" i="19" s="1"/>
  <c r="S40" i="19" s="1"/>
  <c r="E40" i="11"/>
  <c r="G40" i="11" s="1"/>
  <c r="C40" i="11"/>
  <c r="P39" i="11"/>
  <c r="F39" i="11"/>
  <c r="R39" i="19" s="1"/>
  <c r="S39" i="19" s="1"/>
  <c r="E39" i="11"/>
  <c r="C39" i="11"/>
  <c r="P38" i="11"/>
  <c r="F38" i="11" s="1"/>
  <c r="E38" i="11"/>
  <c r="C38" i="11"/>
  <c r="P37" i="11"/>
  <c r="F37" i="11" s="1"/>
  <c r="R37" i="19" s="1"/>
  <c r="S37" i="19" s="1"/>
  <c r="E37" i="11"/>
  <c r="G37" i="11" s="1"/>
  <c r="C37" i="11"/>
  <c r="P36" i="11"/>
  <c r="F36" i="11"/>
  <c r="R36" i="19" s="1"/>
  <c r="C36" i="11"/>
  <c r="P35" i="11"/>
  <c r="F35" i="11"/>
  <c r="R35" i="19" s="1"/>
  <c r="S35" i="19" s="1"/>
  <c r="E35" i="11"/>
  <c r="C35" i="11"/>
  <c r="P34" i="11"/>
  <c r="F34" i="11" s="1"/>
  <c r="E34" i="11"/>
  <c r="C34" i="11"/>
  <c r="P33" i="11"/>
  <c r="F33" i="11" s="1"/>
  <c r="R33" i="19" s="1"/>
  <c r="S33" i="19" s="1"/>
  <c r="E33" i="11"/>
  <c r="C33" i="11"/>
  <c r="P32" i="11"/>
  <c r="F32" i="11"/>
  <c r="R32" i="19" s="1"/>
  <c r="S32" i="19" s="1"/>
  <c r="E32" i="11"/>
  <c r="G32" i="11" s="1"/>
  <c r="C32" i="11"/>
  <c r="P31" i="11"/>
  <c r="F31" i="11"/>
  <c r="R31" i="19" s="1"/>
  <c r="E31" i="11"/>
  <c r="C31" i="11"/>
  <c r="P30" i="11"/>
  <c r="O30" i="11"/>
  <c r="O27" i="11"/>
  <c r="O173" i="11" s="1"/>
  <c r="N27" i="11"/>
  <c r="N28" i="11" s="1"/>
  <c r="M27" i="11"/>
  <c r="M173" i="11" s="1"/>
  <c r="L27" i="11"/>
  <c r="L173" i="11" s="1"/>
  <c r="K27" i="11"/>
  <c r="K173" i="11" s="1"/>
  <c r="J27" i="11"/>
  <c r="J28" i="11" s="1"/>
  <c r="I27" i="11"/>
  <c r="I173" i="11" s="1"/>
  <c r="D27" i="11"/>
  <c r="P26" i="11"/>
  <c r="F26" i="11"/>
  <c r="R26" i="19" s="1"/>
  <c r="S26" i="19" s="1"/>
  <c r="E26" i="11"/>
  <c r="C26" i="11"/>
  <c r="P25" i="11"/>
  <c r="F25" i="11"/>
  <c r="R25" i="19" s="1"/>
  <c r="S25" i="19" s="1"/>
  <c r="E25" i="11"/>
  <c r="C25" i="11"/>
  <c r="P24" i="11"/>
  <c r="F24" i="11" s="1"/>
  <c r="E24" i="11"/>
  <c r="C24" i="11"/>
  <c r="P23" i="11"/>
  <c r="F23" i="11" s="1"/>
  <c r="E23" i="11"/>
  <c r="C23" i="11"/>
  <c r="P22" i="11"/>
  <c r="F22" i="11"/>
  <c r="R22" i="19" s="1"/>
  <c r="S22" i="19" s="1"/>
  <c r="E22" i="11"/>
  <c r="C22" i="11"/>
  <c r="P21" i="11"/>
  <c r="F21" i="11"/>
  <c r="R21" i="19" s="1"/>
  <c r="S21" i="19" s="1"/>
  <c r="E21" i="11"/>
  <c r="C21" i="11"/>
  <c r="P20" i="11"/>
  <c r="F20" i="11" s="1"/>
  <c r="E20" i="11"/>
  <c r="C20" i="11"/>
  <c r="P19" i="11"/>
  <c r="P27" i="11" s="1"/>
  <c r="C19" i="11"/>
  <c r="P18" i="11"/>
  <c r="M18" i="11"/>
  <c r="M30" i="11" s="1"/>
  <c r="L18" i="11"/>
  <c r="L30" i="11" s="1"/>
  <c r="K18" i="11"/>
  <c r="K30" i="11" s="1"/>
  <c r="J18" i="11"/>
  <c r="J30" i="11" s="1"/>
  <c r="I18" i="11"/>
  <c r="I30" i="11" s="1"/>
  <c r="O16" i="11"/>
  <c r="O172" i="11" s="1"/>
  <c r="N16" i="11"/>
  <c r="N172" i="11" s="1"/>
  <c r="M16" i="11"/>
  <c r="M172" i="11" s="1"/>
  <c r="L16" i="11"/>
  <c r="L172" i="11" s="1"/>
  <c r="K16" i="11"/>
  <c r="J16" i="11"/>
  <c r="J166" i="11" s="1"/>
  <c r="I16" i="11"/>
  <c r="I86" i="11" s="1"/>
  <c r="P15" i="11"/>
  <c r="F15" i="11"/>
  <c r="R15" i="19" s="1"/>
  <c r="S15" i="19" s="1"/>
  <c r="E15" i="11"/>
  <c r="C15" i="11"/>
  <c r="P14" i="11"/>
  <c r="F14" i="11" s="1"/>
  <c r="E14" i="11"/>
  <c r="C14" i="11"/>
  <c r="P13" i="11"/>
  <c r="F13" i="11" s="1"/>
  <c r="E13" i="11"/>
  <c r="C13" i="11"/>
  <c r="P12" i="11"/>
  <c r="F12" i="11"/>
  <c r="R12" i="19" s="1"/>
  <c r="S12" i="19" s="1"/>
  <c r="E12" i="11"/>
  <c r="C12" i="11"/>
  <c r="P11" i="11"/>
  <c r="F11" i="11"/>
  <c r="R11" i="19" s="1"/>
  <c r="S11" i="19" s="1"/>
  <c r="E11" i="11"/>
  <c r="C11" i="11"/>
  <c r="P10" i="11"/>
  <c r="F10" i="11" s="1"/>
  <c r="E10" i="11"/>
  <c r="C10" i="11"/>
  <c r="P9" i="11"/>
  <c r="F9" i="11" s="1"/>
  <c r="E9" i="11"/>
  <c r="C9" i="11"/>
  <c r="P8" i="11"/>
  <c r="F8" i="11"/>
  <c r="R8" i="19" s="1"/>
  <c r="S8" i="19" s="1"/>
  <c r="E8" i="11"/>
  <c r="C8" i="11"/>
  <c r="P7" i="11"/>
  <c r="F7" i="11"/>
  <c r="R7" i="19" s="1"/>
  <c r="S7" i="19" s="1"/>
  <c r="E7" i="11"/>
  <c r="E16" i="11" s="1"/>
  <c r="E172" i="11" s="1"/>
  <c r="C7" i="11"/>
  <c r="O6" i="11"/>
  <c r="N6" i="11"/>
  <c r="N30" i="11" s="1"/>
  <c r="E5" i="11"/>
  <c r="N179" i="10"/>
  <c r="M179" i="10"/>
  <c r="J179" i="10"/>
  <c r="I179" i="10"/>
  <c r="O177" i="10"/>
  <c r="K177" i="10"/>
  <c r="N176" i="10"/>
  <c r="J176" i="10"/>
  <c r="M175" i="10"/>
  <c r="I175" i="10"/>
  <c r="N172" i="10"/>
  <c r="J172" i="10"/>
  <c r="P171" i="10"/>
  <c r="P170" i="10"/>
  <c r="M170" i="10"/>
  <c r="L170" i="10"/>
  <c r="K170" i="10"/>
  <c r="J170" i="10"/>
  <c r="I170" i="10"/>
  <c r="C166" i="10"/>
  <c r="O165" i="10"/>
  <c r="O179" i="10" s="1"/>
  <c r="N165" i="10"/>
  <c r="M165" i="10"/>
  <c r="L165" i="10"/>
  <c r="L179" i="10" s="1"/>
  <c r="K165" i="10"/>
  <c r="K179" i="10" s="1"/>
  <c r="J165" i="10"/>
  <c r="I165" i="10"/>
  <c r="P164" i="10"/>
  <c r="F164" i="10" s="1"/>
  <c r="E164" i="10"/>
  <c r="C164" i="10"/>
  <c r="P163" i="10"/>
  <c r="F163" i="10" s="1"/>
  <c r="O163" i="19" s="1"/>
  <c r="P163" i="19" s="1"/>
  <c r="E163" i="10"/>
  <c r="G163" i="10" s="1"/>
  <c r="C163" i="10"/>
  <c r="P162" i="10"/>
  <c r="F162" i="10"/>
  <c r="O162" i="19" s="1"/>
  <c r="P162" i="19" s="1"/>
  <c r="E162" i="10"/>
  <c r="G162" i="10" s="1"/>
  <c r="C162" i="10"/>
  <c r="P161" i="10"/>
  <c r="F161" i="10"/>
  <c r="O161" i="19" s="1"/>
  <c r="P161" i="19" s="1"/>
  <c r="E161" i="10"/>
  <c r="C161" i="10"/>
  <c r="P160" i="10"/>
  <c r="F160" i="10" s="1"/>
  <c r="E160" i="10"/>
  <c r="C160" i="10"/>
  <c r="P159" i="10"/>
  <c r="F159" i="10" s="1"/>
  <c r="O159" i="19" s="1"/>
  <c r="P159" i="19" s="1"/>
  <c r="E159" i="10"/>
  <c r="C159" i="10"/>
  <c r="P158" i="10"/>
  <c r="F158" i="10"/>
  <c r="O158" i="19" s="1"/>
  <c r="P158" i="19" s="1"/>
  <c r="E158" i="10"/>
  <c r="G158" i="10" s="1"/>
  <c r="C158" i="10"/>
  <c r="P157" i="10"/>
  <c r="F157" i="10"/>
  <c r="O157" i="19" s="1"/>
  <c r="P157" i="19" s="1"/>
  <c r="E157" i="10"/>
  <c r="C157" i="10"/>
  <c r="P156" i="10"/>
  <c r="F156" i="10" s="1"/>
  <c r="E156" i="10"/>
  <c r="C156" i="10"/>
  <c r="P155" i="10"/>
  <c r="F155" i="10" s="1"/>
  <c r="O155" i="19" s="1"/>
  <c r="C155" i="10"/>
  <c r="P154" i="10"/>
  <c r="F154" i="10"/>
  <c r="O154" i="19" s="1"/>
  <c r="P154" i="19" s="1"/>
  <c r="E154" i="10"/>
  <c r="G154" i="10" s="1"/>
  <c r="C154" i="10"/>
  <c r="P153" i="10"/>
  <c r="F153" i="10"/>
  <c r="O153" i="19" s="1"/>
  <c r="P153" i="19" s="1"/>
  <c r="E153" i="10"/>
  <c r="C153" i="10"/>
  <c r="P152" i="10"/>
  <c r="F152" i="10" s="1"/>
  <c r="E152" i="10"/>
  <c r="C152" i="10"/>
  <c r="P151" i="10"/>
  <c r="F151" i="10" s="1"/>
  <c r="O151" i="19" s="1"/>
  <c r="P151" i="19" s="1"/>
  <c r="E151" i="10"/>
  <c r="G151" i="10" s="1"/>
  <c r="C151" i="10"/>
  <c r="P150" i="10"/>
  <c r="F150" i="10"/>
  <c r="O150" i="19" s="1"/>
  <c r="P150" i="19" s="1"/>
  <c r="E150" i="10"/>
  <c r="G150" i="10" s="1"/>
  <c r="C150" i="10"/>
  <c r="P149" i="10"/>
  <c r="F149" i="10"/>
  <c r="O149" i="19" s="1"/>
  <c r="P149" i="19" s="1"/>
  <c r="E149" i="10"/>
  <c r="C149" i="10"/>
  <c r="P148" i="10"/>
  <c r="F148" i="10" s="1"/>
  <c r="E148" i="10"/>
  <c r="C148" i="10"/>
  <c r="P147" i="10"/>
  <c r="F147" i="10" s="1"/>
  <c r="O147" i="19" s="1"/>
  <c r="P147" i="19" s="1"/>
  <c r="E147" i="10"/>
  <c r="G147" i="10" s="1"/>
  <c r="C147" i="10"/>
  <c r="P146" i="10"/>
  <c r="F146" i="10"/>
  <c r="O146" i="19" s="1"/>
  <c r="P146" i="19" s="1"/>
  <c r="E146" i="10"/>
  <c r="G146" i="10" s="1"/>
  <c r="C146" i="10"/>
  <c r="P145" i="10"/>
  <c r="F145" i="10"/>
  <c r="O145" i="19" s="1"/>
  <c r="P145" i="19" s="1"/>
  <c r="E145" i="10"/>
  <c r="C145" i="10"/>
  <c r="P144" i="10"/>
  <c r="F144" i="10" s="1"/>
  <c r="E144" i="10"/>
  <c r="C144" i="10"/>
  <c r="P143" i="10"/>
  <c r="F143" i="10" s="1"/>
  <c r="O143" i="19" s="1"/>
  <c r="P143" i="19" s="1"/>
  <c r="E143" i="10"/>
  <c r="G143" i="10" s="1"/>
  <c r="C143" i="10"/>
  <c r="P142" i="10"/>
  <c r="F142" i="10"/>
  <c r="O142" i="19" s="1"/>
  <c r="P142" i="19" s="1"/>
  <c r="E142" i="10"/>
  <c r="G142" i="10" s="1"/>
  <c r="C142" i="10"/>
  <c r="P141" i="10"/>
  <c r="F141" i="10"/>
  <c r="O141" i="19" s="1"/>
  <c r="E141" i="10"/>
  <c r="C141" i="10"/>
  <c r="P140" i="10"/>
  <c r="F140" i="10" s="1"/>
  <c r="E140" i="10"/>
  <c r="C140" i="10"/>
  <c r="P139" i="10"/>
  <c r="F139" i="10" s="1"/>
  <c r="O139" i="19" s="1"/>
  <c r="P139" i="19" s="1"/>
  <c r="E139" i="10"/>
  <c r="G139" i="10" s="1"/>
  <c r="C139" i="10"/>
  <c r="P138" i="10"/>
  <c r="F138" i="10"/>
  <c r="O138" i="19" s="1"/>
  <c r="P138" i="19" s="1"/>
  <c r="E138" i="10"/>
  <c r="G138" i="10" s="1"/>
  <c r="C138" i="10"/>
  <c r="P137" i="10"/>
  <c r="F137" i="10"/>
  <c r="O137" i="19" s="1"/>
  <c r="P137" i="19" s="1"/>
  <c r="E137" i="10"/>
  <c r="C137" i="10"/>
  <c r="P136" i="10"/>
  <c r="F136" i="10" s="1"/>
  <c r="E136" i="10"/>
  <c r="C136" i="10"/>
  <c r="P135" i="10"/>
  <c r="F135" i="10" s="1"/>
  <c r="O135" i="19" s="1"/>
  <c r="P135" i="19" s="1"/>
  <c r="E135" i="10"/>
  <c r="G135" i="10" s="1"/>
  <c r="C135" i="10"/>
  <c r="P134" i="10"/>
  <c r="F134" i="10"/>
  <c r="O134" i="19" s="1"/>
  <c r="P134" i="19" s="1"/>
  <c r="E134" i="10"/>
  <c r="G134" i="10" s="1"/>
  <c r="C134" i="10"/>
  <c r="P133" i="10"/>
  <c r="F133" i="10"/>
  <c r="O133" i="19" s="1"/>
  <c r="P133" i="19" s="1"/>
  <c r="E133" i="10"/>
  <c r="C133" i="10"/>
  <c r="P132" i="10"/>
  <c r="F132" i="10" s="1"/>
  <c r="E132" i="10"/>
  <c r="C132" i="10"/>
  <c r="P131" i="10"/>
  <c r="F131" i="10" s="1"/>
  <c r="O131" i="19" s="1"/>
  <c r="P131" i="19" s="1"/>
  <c r="E131" i="10"/>
  <c r="G131" i="10" s="1"/>
  <c r="C131" i="10"/>
  <c r="P130" i="10"/>
  <c r="F130" i="10"/>
  <c r="O130" i="19" s="1"/>
  <c r="P130" i="19" s="1"/>
  <c r="E130" i="10"/>
  <c r="G130" i="10" s="1"/>
  <c r="C130" i="10"/>
  <c r="P129" i="10"/>
  <c r="F129" i="10"/>
  <c r="O129" i="19" s="1"/>
  <c r="P129" i="19" s="1"/>
  <c r="E129" i="10"/>
  <c r="C129" i="10"/>
  <c r="P128" i="10"/>
  <c r="F128" i="10" s="1"/>
  <c r="E128" i="10"/>
  <c r="C128" i="10"/>
  <c r="P127" i="10"/>
  <c r="F127" i="10" s="1"/>
  <c r="O127" i="19" s="1"/>
  <c r="P127" i="19" s="1"/>
  <c r="E127" i="10"/>
  <c r="G127" i="10" s="1"/>
  <c r="C127" i="10"/>
  <c r="P126" i="10"/>
  <c r="F126" i="10"/>
  <c r="O126" i="19" s="1"/>
  <c r="P126" i="19" s="1"/>
  <c r="E126" i="10"/>
  <c r="G126" i="10" s="1"/>
  <c r="C126" i="10"/>
  <c r="P125" i="10"/>
  <c r="F125" i="10"/>
  <c r="O125" i="19" s="1"/>
  <c r="P125" i="19" s="1"/>
  <c r="E125" i="10"/>
  <c r="C125" i="10"/>
  <c r="P124" i="10"/>
  <c r="F124" i="10" s="1"/>
  <c r="E124" i="10"/>
  <c r="C124" i="10"/>
  <c r="P123" i="10"/>
  <c r="F123" i="10" s="1"/>
  <c r="O123" i="19" s="1"/>
  <c r="P123" i="19" s="1"/>
  <c r="E123" i="10"/>
  <c r="G123" i="10" s="1"/>
  <c r="C123" i="10"/>
  <c r="P122" i="10"/>
  <c r="F122" i="10"/>
  <c r="O122" i="19" s="1"/>
  <c r="P122" i="19" s="1"/>
  <c r="E122" i="10"/>
  <c r="G122" i="10" s="1"/>
  <c r="C122" i="10"/>
  <c r="P121" i="10"/>
  <c r="F121" i="10"/>
  <c r="O121" i="19" s="1"/>
  <c r="P121" i="19" s="1"/>
  <c r="E121" i="10"/>
  <c r="C121" i="10"/>
  <c r="P120" i="10"/>
  <c r="F120" i="10" s="1"/>
  <c r="E120" i="10"/>
  <c r="C120" i="10"/>
  <c r="C119" i="10"/>
  <c r="O118" i="10"/>
  <c r="O119" i="10" s="1"/>
  <c r="K118" i="10"/>
  <c r="K119" i="10" s="1"/>
  <c r="N117" i="10"/>
  <c r="J117" i="10"/>
  <c r="O116" i="10"/>
  <c r="O178" i="10" s="1"/>
  <c r="N116" i="10"/>
  <c r="N178" i="10" s="1"/>
  <c r="M116" i="10"/>
  <c r="M117" i="10" s="1"/>
  <c r="L116" i="10"/>
  <c r="L117" i="10" s="1"/>
  <c r="K116" i="10"/>
  <c r="K178" i="10" s="1"/>
  <c r="J116" i="10"/>
  <c r="J178" i="10" s="1"/>
  <c r="I116" i="10"/>
  <c r="I117" i="10" s="1"/>
  <c r="P115" i="10"/>
  <c r="F115" i="10" s="1"/>
  <c r="E115" i="10"/>
  <c r="C115" i="10"/>
  <c r="P114" i="10"/>
  <c r="F114" i="10" s="1"/>
  <c r="O114" i="19" s="1"/>
  <c r="P114" i="19" s="1"/>
  <c r="E114" i="10"/>
  <c r="G114" i="10" s="1"/>
  <c r="C114" i="10"/>
  <c r="P113" i="10"/>
  <c r="F113" i="10"/>
  <c r="O113" i="19" s="1"/>
  <c r="E113" i="10"/>
  <c r="E116" i="10" s="1"/>
  <c r="C113" i="10"/>
  <c r="N112" i="10"/>
  <c r="J112" i="10"/>
  <c r="I112" i="10"/>
  <c r="O111" i="10"/>
  <c r="N111" i="10"/>
  <c r="N177" i="10" s="1"/>
  <c r="M111" i="10"/>
  <c r="M112" i="10" s="1"/>
  <c r="L111" i="10"/>
  <c r="L112" i="10" s="1"/>
  <c r="K111" i="10"/>
  <c r="J111" i="10"/>
  <c r="J177" i="10" s="1"/>
  <c r="I111" i="10"/>
  <c r="I177" i="10" s="1"/>
  <c r="P110" i="10"/>
  <c r="F110" i="10" s="1"/>
  <c r="E110" i="10"/>
  <c r="C110" i="10"/>
  <c r="P109" i="10"/>
  <c r="F109" i="10" s="1"/>
  <c r="O109" i="19" s="1"/>
  <c r="P109" i="19" s="1"/>
  <c r="E109" i="10"/>
  <c r="G109" i="10" s="1"/>
  <c r="C109" i="10"/>
  <c r="P108" i="10"/>
  <c r="F108" i="10"/>
  <c r="O108" i="19" s="1"/>
  <c r="P108" i="19" s="1"/>
  <c r="E108" i="10"/>
  <c r="G108" i="10" s="1"/>
  <c r="C108" i="10"/>
  <c r="P107" i="10"/>
  <c r="F107" i="10"/>
  <c r="O107" i="19" s="1"/>
  <c r="E107" i="10"/>
  <c r="E111" i="10" s="1"/>
  <c r="C107" i="10"/>
  <c r="O106" i="10"/>
  <c r="K106" i="10"/>
  <c r="O105" i="10"/>
  <c r="O176" i="10" s="1"/>
  <c r="N105" i="10"/>
  <c r="N106" i="10" s="1"/>
  <c r="M105" i="10"/>
  <c r="M176" i="10" s="1"/>
  <c r="L105" i="10"/>
  <c r="L176" i="10" s="1"/>
  <c r="K105" i="10"/>
  <c r="K176" i="10" s="1"/>
  <c r="J105" i="10"/>
  <c r="J106" i="10" s="1"/>
  <c r="I105" i="10"/>
  <c r="I176" i="10" s="1"/>
  <c r="P104" i="10"/>
  <c r="F104" i="10" s="1"/>
  <c r="O104" i="19" s="1"/>
  <c r="P104" i="19" s="1"/>
  <c r="E104" i="10"/>
  <c r="G104" i="10" s="1"/>
  <c r="C104" i="10"/>
  <c r="P103" i="10"/>
  <c r="F103" i="10"/>
  <c r="O103" i="19" s="1"/>
  <c r="P103" i="19" s="1"/>
  <c r="E103" i="10"/>
  <c r="G103" i="10" s="1"/>
  <c r="C103" i="10"/>
  <c r="P102" i="10"/>
  <c r="F102" i="10"/>
  <c r="O102" i="19" s="1"/>
  <c r="P102" i="19" s="1"/>
  <c r="E102" i="10"/>
  <c r="C102" i="10"/>
  <c r="P101" i="10"/>
  <c r="P105" i="10" s="1"/>
  <c r="E101" i="10"/>
  <c r="C101" i="10"/>
  <c r="L100" i="10"/>
  <c r="O99" i="10"/>
  <c r="O100" i="10" s="1"/>
  <c r="N99" i="10"/>
  <c r="N100" i="10" s="1"/>
  <c r="M99" i="10"/>
  <c r="L99" i="10"/>
  <c r="L175" i="10" s="1"/>
  <c r="K99" i="10"/>
  <c r="K100" i="10" s="1"/>
  <c r="J99" i="10"/>
  <c r="J100" i="10" s="1"/>
  <c r="I99" i="10"/>
  <c r="P98" i="10"/>
  <c r="F98" i="10"/>
  <c r="O98" i="19" s="1"/>
  <c r="P98" i="19" s="1"/>
  <c r="E98" i="10"/>
  <c r="G98" i="10" s="1"/>
  <c r="C98" i="10"/>
  <c r="P97" i="10"/>
  <c r="F97" i="10"/>
  <c r="O97" i="19" s="1"/>
  <c r="P97" i="19" s="1"/>
  <c r="E97" i="10"/>
  <c r="C97" i="10"/>
  <c r="P96" i="10"/>
  <c r="F96" i="10" s="1"/>
  <c r="E96" i="10"/>
  <c r="C96" i="10"/>
  <c r="P95" i="10"/>
  <c r="F95" i="10" s="1"/>
  <c r="O95" i="19" s="1"/>
  <c r="P95" i="19" s="1"/>
  <c r="E95" i="10"/>
  <c r="G95" i="10" s="1"/>
  <c r="C95" i="10"/>
  <c r="P94" i="10"/>
  <c r="F94" i="10" s="1"/>
  <c r="O94" i="19" s="1"/>
  <c r="P94" i="19" s="1"/>
  <c r="E94" i="10"/>
  <c r="C94" i="10"/>
  <c r="P93" i="10"/>
  <c r="F93" i="10"/>
  <c r="O93" i="19" s="1"/>
  <c r="P93" i="19" s="1"/>
  <c r="E93" i="10"/>
  <c r="C93" i="10"/>
  <c r="P92" i="10"/>
  <c r="F92" i="10" s="1"/>
  <c r="E92" i="10"/>
  <c r="C92" i="10"/>
  <c r="P91" i="10"/>
  <c r="F91" i="10" s="1"/>
  <c r="O91" i="19" s="1"/>
  <c r="P91" i="19" s="1"/>
  <c r="E91" i="10"/>
  <c r="G91" i="10" s="1"/>
  <c r="C91" i="10"/>
  <c r="P90" i="10"/>
  <c r="F90" i="10"/>
  <c r="O90" i="19" s="1"/>
  <c r="P90" i="19" s="1"/>
  <c r="E90" i="10"/>
  <c r="G90" i="10" s="1"/>
  <c r="C90" i="10"/>
  <c r="P89" i="10"/>
  <c r="F89" i="10"/>
  <c r="O89" i="19" s="1"/>
  <c r="P89" i="19" s="1"/>
  <c r="E89" i="10"/>
  <c r="C89" i="10"/>
  <c r="P88" i="10"/>
  <c r="F88" i="10" s="1"/>
  <c r="E88" i="10"/>
  <c r="C88" i="10"/>
  <c r="P87" i="10"/>
  <c r="E87" i="10"/>
  <c r="C87" i="10"/>
  <c r="C86" i="10"/>
  <c r="O85" i="10"/>
  <c r="O174" i="10" s="1"/>
  <c r="N85" i="10"/>
  <c r="N118" i="10" s="1"/>
  <c r="N119" i="10" s="1"/>
  <c r="M85" i="10"/>
  <c r="M167" i="10" s="1"/>
  <c r="M168" i="10" s="1"/>
  <c r="L85" i="10"/>
  <c r="L86" i="10" s="1"/>
  <c r="K85" i="10"/>
  <c r="K174" i="10" s="1"/>
  <c r="J85" i="10"/>
  <c r="J118" i="10" s="1"/>
  <c r="J119" i="10" s="1"/>
  <c r="I85" i="10"/>
  <c r="I167" i="10" s="1"/>
  <c r="I168" i="10" s="1"/>
  <c r="P84" i="10"/>
  <c r="F84" i="10" s="1"/>
  <c r="E84" i="10"/>
  <c r="C84" i="10"/>
  <c r="P83" i="10"/>
  <c r="F83" i="10" s="1"/>
  <c r="O83" i="19" s="1"/>
  <c r="P83" i="19" s="1"/>
  <c r="E83" i="10"/>
  <c r="G83" i="10" s="1"/>
  <c r="C83" i="10"/>
  <c r="P82" i="10"/>
  <c r="F82" i="10"/>
  <c r="O82" i="19" s="1"/>
  <c r="P82" i="19" s="1"/>
  <c r="E82" i="10"/>
  <c r="G82" i="10" s="1"/>
  <c r="C82" i="10"/>
  <c r="P81" i="10"/>
  <c r="F81" i="10"/>
  <c r="O81" i="19" s="1"/>
  <c r="P81" i="19" s="1"/>
  <c r="E81" i="10"/>
  <c r="C81" i="10"/>
  <c r="P80" i="10"/>
  <c r="F80" i="10" s="1"/>
  <c r="E80" i="10"/>
  <c r="C80" i="10"/>
  <c r="P79" i="10"/>
  <c r="F79" i="10" s="1"/>
  <c r="O79" i="19" s="1"/>
  <c r="P79" i="19" s="1"/>
  <c r="E79" i="10"/>
  <c r="G79" i="10" s="1"/>
  <c r="C79" i="10"/>
  <c r="P78" i="10"/>
  <c r="F78" i="10"/>
  <c r="O78" i="19" s="1"/>
  <c r="E78" i="10"/>
  <c r="G78" i="10" s="1"/>
  <c r="C78" i="10"/>
  <c r="P77" i="10"/>
  <c r="F77" i="10"/>
  <c r="O77" i="19" s="1"/>
  <c r="P77" i="19" s="1"/>
  <c r="E77" i="10"/>
  <c r="C77" i="10"/>
  <c r="P76" i="10"/>
  <c r="F76" i="10" s="1"/>
  <c r="E76" i="10"/>
  <c r="C76" i="10"/>
  <c r="P75" i="10"/>
  <c r="F75" i="10" s="1"/>
  <c r="O75" i="19" s="1"/>
  <c r="P75" i="19" s="1"/>
  <c r="E75" i="10"/>
  <c r="G75" i="10" s="1"/>
  <c r="C75" i="10"/>
  <c r="P74" i="10"/>
  <c r="F74" i="10"/>
  <c r="O74" i="19" s="1"/>
  <c r="P74" i="19" s="1"/>
  <c r="E74" i="10"/>
  <c r="G74" i="10" s="1"/>
  <c r="C74" i="10"/>
  <c r="P73" i="10"/>
  <c r="F73" i="10" s="1"/>
  <c r="O73" i="19" s="1"/>
  <c r="P73" i="19" s="1"/>
  <c r="E73" i="10"/>
  <c r="C73" i="10"/>
  <c r="P72" i="10"/>
  <c r="F72" i="10" s="1"/>
  <c r="E72" i="10"/>
  <c r="C72" i="10"/>
  <c r="P71" i="10"/>
  <c r="F71" i="10" s="1"/>
  <c r="O71" i="19" s="1"/>
  <c r="P71" i="19" s="1"/>
  <c r="E71" i="10"/>
  <c r="G71" i="10" s="1"/>
  <c r="C71" i="10"/>
  <c r="P70" i="10"/>
  <c r="F70" i="10"/>
  <c r="O70" i="19" s="1"/>
  <c r="P70" i="19" s="1"/>
  <c r="E70" i="10"/>
  <c r="G70" i="10" s="1"/>
  <c r="C70" i="10"/>
  <c r="P69" i="10"/>
  <c r="F69" i="10"/>
  <c r="O69" i="19" s="1"/>
  <c r="P69" i="19" s="1"/>
  <c r="E69" i="10"/>
  <c r="C69" i="10"/>
  <c r="P68" i="10"/>
  <c r="F68" i="10" s="1"/>
  <c r="E68" i="10"/>
  <c r="C68" i="10"/>
  <c r="P67" i="10"/>
  <c r="F67" i="10" s="1"/>
  <c r="O67" i="19" s="1"/>
  <c r="P67" i="19" s="1"/>
  <c r="E67" i="10"/>
  <c r="C67" i="10"/>
  <c r="P66" i="10"/>
  <c r="F66" i="10"/>
  <c r="O66" i="19" s="1"/>
  <c r="P66" i="19" s="1"/>
  <c r="E66" i="10"/>
  <c r="G66" i="10" s="1"/>
  <c r="C66" i="10"/>
  <c r="P65" i="10"/>
  <c r="F65" i="10"/>
  <c r="O65" i="19" s="1"/>
  <c r="P65" i="19" s="1"/>
  <c r="E65" i="10"/>
  <c r="C65" i="10"/>
  <c r="P64" i="10"/>
  <c r="F64" i="10" s="1"/>
  <c r="E64" i="10"/>
  <c r="C64" i="10"/>
  <c r="P63" i="10"/>
  <c r="F63" i="10" s="1"/>
  <c r="O63" i="19" s="1"/>
  <c r="P63" i="19" s="1"/>
  <c r="E63" i="10"/>
  <c r="G63" i="10" s="1"/>
  <c r="C63" i="10"/>
  <c r="P62" i="10"/>
  <c r="F62" i="10"/>
  <c r="O62" i="19" s="1"/>
  <c r="P62" i="19" s="1"/>
  <c r="E62" i="10"/>
  <c r="G62" i="10" s="1"/>
  <c r="C62" i="10"/>
  <c r="P61" i="10"/>
  <c r="F61" i="10"/>
  <c r="O61" i="19" s="1"/>
  <c r="P61" i="19" s="1"/>
  <c r="E61" i="10"/>
  <c r="C61" i="10"/>
  <c r="P60" i="10"/>
  <c r="F60" i="10" s="1"/>
  <c r="E60" i="10"/>
  <c r="C60" i="10"/>
  <c r="P59" i="10"/>
  <c r="F59" i="10" s="1"/>
  <c r="O59" i="19" s="1"/>
  <c r="P59" i="19" s="1"/>
  <c r="E59" i="10"/>
  <c r="C59" i="10"/>
  <c r="P58" i="10"/>
  <c r="F58" i="10"/>
  <c r="O58" i="19" s="1"/>
  <c r="P58" i="19" s="1"/>
  <c r="E58" i="10"/>
  <c r="G58" i="10" s="1"/>
  <c r="C58" i="10"/>
  <c r="P57" i="10"/>
  <c r="F57" i="10"/>
  <c r="O57" i="19" s="1"/>
  <c r="E57" i="10"/>
  <c r="C57" i="10"/>
  <c r="P56" i="10"/>
  <c r="F56" i="10" s="1"/>
  <c r="E56" i="10"/>
  <c r="C56" i="10"/>
  <c r="P55" i="10"/>
  <c r="F55" i="10" s="1"/>
  <c r="O55" i="19" s="1"/>
  <c r="P55" i="19" s="1"/>
  <c r="E55" i="10"/>
  <c r="G55" i="10" s="1"/>
  <c r="C55" i="10"/>
  <c r="P54" i="10"/>
  <c r="F54" i="10"/>
  <c r="O54" i="19" s="1"/>
  <c r="P54" i="19" s="1"/>
  <c r="E54" i="10"/>
  <c r="G54" i="10" s="1"/>
  <c r="C54" i="10"/>
  <c r="P53" i="10"/>
  <c r="F53" i="10"/>
  <c r="O53" i="19" s="1"/>
  <c r="P53" i="19" s="1"/>
  <c r="E53" i="10"/>
  <c r="C53" i="10"/>
  <c r="P52" i="10"/>
  <c r="F52" i="10" s="1"/>
  <c r="E52" i="10"/>
  <c r="C52" i="10"/>
  <c r="P51" i="10"/>
  <c r="F51" i="10" s="1"/>
  <c r="O51" i="19" s="1"/>
  <c r="P51" i="19" s="1"/>
  <c r="E51" i="10"/>
  <c r="C51" i="10"/>
  <c r="P50" i="10"/>
  <c r="F50" i="10"/>
  <c r="O50" i="19" s="1"/>
  <c r="P50" i="19" s="1"/>
  <c r="E50" i="10"/>
  <c r="G50" i="10" s="1"/>
  <c r="C50" i="10"/>
  <c r="P49" i="10"/>
  <c r="F49" i="10"/>
  <c r="O49" i="19" s="1"/>
  <c r="P49" i="19" s="1"/>
  <c r="E49" i="10"/>
  <c r="C49" i="10"/>
  <c r="P48" i="10"/>
  <c r="F48" i="10" s="1"/>
  <c r="E48" i="10"/>
  <c r="C48" i="10"/>
  <c r="P47" i="10"/>
  <c r="F47" i="10" s="1"/>
  <c r="O47" i="19" s="1"/>
  <c r="P47" i="19" s="1"/>
  <c r="E47" i="10"/>
  <c r="G47" i="10" s="1"/>
  <c r="C47" i="10"/>
  <c r="P46" i="10"/>
  <c r="F46" i="10"/>
  <c r="O46" i="19" s="1"/>
  <c r="P46" i="19" s="1"/>
  <c r="E46" i="10"/>
  <c r="G46" i="10" s="1"/>
  <c r="C46" i="10"/>
  <c r="P45" i="10"/>
  <c r="F45" i="10"/>
  <c r="O45" i="19" s="1"/>
  <c r="P45" i="19" s="1"/>
  <c r="E45" i="10"/>
  <c r="C45" i="10"/>
  <c r="P44" i="10"/>
  <c r="F44" i="10" s="1"/>
  <c r="E44" i="10"/>
  <c r="C44" i="10"/>
  <c r="P43" i="10"/>
  <c r="F43" i="10" s="1"/>
  <c r="O43" i="19" s="1"/>
  <c r="P43" i="19" s="1"/>
  <c r="E43" i="10"/>
  <c r="C43" i="10"/>
  <c r="P42" i="10"/>
  <c r="F42" i="10"/>
  <c r="O42" i="19" s="1"/>
  <c r="P42" i="19" s="1"/>
  <c r="E42" i="10"/>
  <c r="G42" i="10" s="1"/>
  <c r="C42" i="10"/>
  <c r="P41" i="10"/>
  <c r="F41" i="10"/>
  <c r="O41" i="19" s="1"/>
  <c r="P41" i="19" s="1"/>
  <c r="E41" i="10"/>
  <c r="C41" i="10"/>
  <c r="P40" i="10"/>
  <c r="F40" i="10" s="1"/>
  <c r="E40" i="10"/>
  <c r="C40" i="10"/>
  <c r="P39" i="10"/>
  <c r="F39" i="10" s="1"/>
  <c r="O39" i="19" s="1"/>
  <c r="P39" i="19" s="1"/>
  <c r="E39" i="10"/>
  <c r="G39" i="10" s="1"/>
  <c r="C39" i="10"/>
  <c r="P38" i="10"/>
  <c r="F38" i="10"/>
  <c r="O38" i="19" s="1"/>
  <c r="P38" i="19" s="1"/>
  <c r="E38" i="10"/>
  <c r="G38" i="10" s="1"/>
  <c r="C38" i="10"/>
  <c r="P37" i="10"/>
  <c r="F37" i="10"/>
  <c r="O37" i="19" s="1"/>
  <c r="P37" i="19" s="1"/>
  <c r="E37" i="10"/>
  <c r="C37" i="10"/>
  <c r="P36" i="10"/>
  <c r="F36" i="10" s="1"/>
  <c r="O36" i="19" s="1"/>
  <c r="C36" i="10"/>
  <c r="P35" i="10"/>
  <c r="F35" i="10" s="1"/>
  <c r="O35" i="19" s="1"/>
  <c r="P35" i="19" s="1"/>
  <c r="E35" i="10"/>
  <c r="C35" i="10"/>
  <c r="P34" i="10"/>
  <c r="F34" i="10"/>
  <c r="O34" i="19" s="1"/>
  <c r="P34" i="19" s="1"/>
  <c r="E34" i="10"/>
  <c r="G34" i="10" s="1"/>
  <c r="C34" i="10"/>
  <c r="P33" i="10"/>
  <c r="F33" i="10"/>
  <c r="O33" i="19" s="1"/>
  <c r="P33" i="19" s="1"/>
  <c r="E33" i="10"/>
  <c r="C33" i="10"/>
  <c r="P32" i="10"/>
  <c r="F32" i="10" s="1"/>
  <c r="E32" i="10"/>
  <c r="C32" i="10"/>
  <c r="P31" i="10"/>
  <c r="F31" i="10" s="1"/>
  <c r="E31" i="10"/>
  <c r="G31" i="10" s="1"/>
  <c r="C31" i="10"/>
  <c r="N30" i="10"/>
  <c r="O27" i="10"/>
  <c r="O28" i="10" s="1"/>
  <c r="N27" i="10"/>
  <c r="N173" i="10" s="1"/>
  <c r="M27" i="10"/>
  <c r="M173" i="10" s="1"/>
  <c r="L27" i="10"/>
  <c r="L28" i="10" s="1"/>
  <c r="K27" i="10"/>
  <c r="K28" i="10" s="1"/>
  <c r="J27" i="10"/>
  <c r="J173" i="10" s="1"/>
  <c r="I27" i="10"/>
  <c r="I173" i="10" s="1"/>
  <c r="D27" i="10"/>
  <c r="P26" i="10"/>
  <c r="F26" i="10" s="1"/>
  <c r="E26" i="10"/>
  <c r="C26" i="10"/>
  <c r="P25" i="10"/>
  <c r="F25" i="10" s="1"/>
  <c r="E25" i="10"/>
  <c r="C25" i="10"/>
  <c r="P24" i="10"/>
  <c r="F24" i="10"/>
  <c r="O24" i="19" s="1"/>
  <c r="P24" i="19" s="1"/>
  <c r="E24" i="10"/>
  <c r="C24" i="10"/>
  <c r="P23" i="10"/>
  <c r="F23" i="10"/>
  <c r="O23" i="19" s="1"/>
  <c r="P23" i="19" s="1"/>
  <c r="E23" i="10"/>
  <c r="C23" i="10"/>
  <c r="P22" i="10"/>
  <c r="F22" i="10" s="1"/>
  <c r="E22" i="10"/>
  <c r="C22" i="10"/>
  <c r="P21" i="10"/>
  <c r="F21" i="10" s="1"/>
  <c r="E21" i="10"/>
  <c r="C21" i="10"/>
  <c r="P20" i="10"/>
  <c r="F20" i="10"/>
  <c r="O20" i="19" s="1"/>
  <c r="P20" i="19" s="1"/>
  <c r="E20" i="10"/>
  <c r="C20" i="10"/>
  <c r="P19" i="10"/>
  <c r="F19" i="10"/>
  <c r="O19" i="19" s="1"/>
  <c r="C19" i="10"/>
  <c r="P18" i="10"/>
  <c r="P30" i="10" s="1"/>
  <c r="M18" i="10"/>
  <c r="M30" i="10" s="1"/>
  <c r="L18" i="10"/>
  <c r="L30" i="10" s="1"/>
  <c r="K18" i="10"/>
  <c r="K30" i="10" s="1"/>
  <c r="J18" i="10"/>
  <c r="J30" i="10" s="1"/>
  <c r="I18" i="10"/>
  <c r="I30" i="10" s="1"/>
  <c r="O16" i="10"/>
  <c r="O86" i="10" s="1"/>
  <c r="N16" i="10"/>
  <c r="N166" i="10" s="1"/>
  <c r="M16" i="10"/>
  <c r="M172" i="10" s="1"/>
  <c r="L16" i="10"/>
  <c r="L172" i="10" s="1"/>
  <c r="K16" i="10"/>
  <c r="K86" i="10" s="1"/>
  <c r="J16" i="10"/>
  <c r="J166" i="10" s="1"/>
  <c r="I16" i="10"/>
  <c r="I172" i="10" s="1"/>
  <c r="P15" i="10"/>
  <c r="F15" i="10" s="1"/>
  <c r="E15" i="10"/>
  <c r="C15" i="10"/>
  <c r="P14" i="10"/>
  <c r="F14" i="10"/>
  <c r="O14" i="19" s="1"/>
  <c r="P14" i="19" s="1"/>
  <c r="E14" i="10"/>
  <c r="C14" i="10"/>
  <c r="P13" i="10"/>
  <c r="F13" i="10"/>
  <c r="O13" i="19" s="1"/>
  <c r="P13" i="19" s="1"/>
  <c r="E13" i="10"/>
  <c r="C13" i="10"/>
  <c r="P12" i="10"/>
  <c r="F12" i="10" s="1"/>
  <c r="E12" i="10"/>
  <c r="C12" i="10"/>
  <c r="P11" i="10"/>
  <c r="F11" i="10" s="1"/>
  <c r="E11" i="10"/>
  <c r="C11" i="10"/>
  <c r="P10" i="10"/>
  <c r="F10" i="10"/>
  <c r="O10" i="19" s="1"/>
  <c r="P10" i="19" s="1"/>
  <c r="E10" i="10"/>
  <c r="C10" i="10"/>
  <c r="P9" i="10"/>
  <c r="F9" i="10"/>
  <c r="O9" i="19" s="1"/>
  <c r="P9" i="19" s="1"/>
  <c r="E9" i="10"/>
  <c r="C9" i="10"/>
  <c r="P8" i="10"/>
  <c r="F8" i="10" s="1"/>
  <c r="E8" i="10"/>
  <c r="C8" i="10"/>
  <c r="P7" i="10"/>
  <c r="P16" i="10" s="1"/>
  <c r="P172" i="10" s="1"/>
  <c r="E7" i="10"/>
  <c r="C7" i="10"/>
  <c r="O6" i="10"/>
  <c r="O30" i="10" s="1"/>
  <c r="N6" i="10"/>
  <c r="E5" i="10"/>
  <c r="N178" i="9"/>
  <c r="J178" i="9"/>
  <c r="N177" i="9"/>
  <c r="M177" i="9"/>
  <c r="J177" i="9"/>
  <c r="I177" i="9"/>
  <c r="O175" i="9"/>
  <c r="L175" i="9"/>
  <c r="K175" i="9"/>
  <c r="M173" i="9"/>
  <c r="I173" i="9"/>
  <c r="P170" i="9"/>
  <c r="M170" i="9"/>
  <c r="L170" i="9"/>
  <c r="K170" i="9"/>
  <c r="J170" i="9"/>
  <c r="I170" i="9"/>
  <c r="C166" i="9"/>
  <c r="O165" i="9"/>
  <c r="O166" i="9" s="1"/>
  <c r="N165" i="9"/>
  <c r="N179" i="9" s="1"/>
  <c r="M165" i="9"/>
  <c r="M179" i="9" s="1"/>
  <c r="L165" i="9"/>
  <c r="L179" i="9" s="1"/>
  <c r="K165" i="9"/>
  <c r="K166" i="9" s="1"/>
  <c r="J165" i="9"/>
  <c r="J179" i="9" s="1"/>
  <c r="I165" i="9"/>
  <c r="I179" i="9" s="1"/>
  <c r="P164" i="9"/>
  <c r="F164" i="9"/>
  <c r="L164" i="19" s="1"/>
  <c r="M164" i="19" s="1"/>
  <c r="E164" i="9"/>
  <c r="C164" i="9"/>
  <c r="P163" i="9"/>
  <c r="F163" i="9" s="1"/>
  <c r="E163" i="9"/>
  <c r="C163" i="9"/>
  <c r="P162" i="9"/>
  <c r="F162" i="9" s="1"/>
  <c r="L162" i="19" s="1"/>
  <c r="M162" i="19" s="1"/>
  <c r="E162" i="9"/>
  <c r="G162" i="9" s="1"/>
  <c r="C162" i="9"/>
  <c r="P161" i="9"/>
  <c r="F161" i="9"/>
  <c r="L161" i="19" s="1"/>
  <c r="M161" i="19" s="1"/>
  <c r="E161" i="9"/>
  <c r="G161" i="9" s="1"/>
  <c r="C161" i="9"/>
  <c r="P160" i="9"/>
  <c r="F160" i="9"/>
  <c r="L160" i="19" s="1"/>
  <c r="M160" i="19" s="1"/>
  <c r="E160" i="9"/>
  <c r="C160" i="9"/>
  <c r="P159" i="9"/>
  <c r="F159" i="9" s="1"/>
  <c r="E159" i="9"/>
  <c r="C159" i="9"/>
  <c r="P158" i="9"/>
  <c r="F158" i="9" s="1"/>
  <c r="L158" i="19" s="1"/>
  <c r="M158" i="19" s="1"/>
  <c r="E158" i="9"/>
  <c r="C158" i="9"/>
  <c r="P157" i="9"/>
  <c r="F157" i="9"/>
  <c r="L157" i="19" s="1"/>
  <c r="M157" i="19" s="1"/>
  <c r="E157" i="9"/>
  <c r="G157" i="9" s="1"/>
  <c r="C157" i="9"/>
  <c r="P156" i="9"/>
  <c r="F156" i="9"/>
  <c r="L156" i="19" s="1"/>
  <c r="M156" i="19" s="1"/>
  <c r="E156" i="9"/>
  <c r="C156" i="9"/>
  <c r="P155" i="9"/>
  <c r="F155" i="9" s="1"/>
  <c r="L155" i="19" s="1"/>
  <c r="C155" i="9"/>
  <c r="P154" i="9"/>
  <c r="F154" i="9" s="1"/>
  <c r="L154" i="19" s="1"/>
  <c r="M154" i="19" s="1"/>
  <c r="E154" i="9"/>
  <c r="G154" i="9" s="1"/>
  <c r="C154" i="9"/>
  <c r="P153" i="9"/>
  <c r="F153" i="9"/>
  <c r="L153" i="19" s="1"/>
  <c r="M153" i="19" s="1"/>
  <c r="E153" i="9"/>
  <c r="G153" i="9" s="1"/>
  <c r="C153" i="9"/>
  <c r="P152" i="9"/>
  <c r="F152" i="9"/>
  <c r="L152" i="19" s="1"/>
  <c r="M152" i="19" s="1"/>
  <c r="E152" i="9"/>
  <c r="C152" i="9"/>
  <c r="P151" i="9"/>
  <c r="F151" i="9" s="1"/>
  <c r="E151" i="9"/>
  <c r="C151" i="9"/>
  <c r="P150" i="9"/>
  <c r="F150" i="9" s="1"/>
  <c r="L150" i="19" s="1"/>
  <c r="M150" i="19" s="1"/>
  <c r="E150" i="9"/>
  <c r="G150" i="9" s="1"/>
  <c r="C150" i="9"/>
  <c r="P149" i="9"/>
  <c r="F149" i="9"/>
  <c r="L149" i="19" s="1"/>
  <c r="M149" i="19" s="1"/>
  <c r="E149" i="9"/>
  <c r="G149" i="9" s="1"/>
  <c r="C149" i="9"/>
  <c r="P148" i="9"/>
  <c r="F148" i="9"/>
  <c r="L148" i="19" s="1"/>
  <c r="M148" i="19" s="1"/>
  <c r="E148" i="9"/>
  <c r="C148" i="9"/>
  <c r="P147" i="9"/>
  <c r="F147" i="9" s="1"/>
  <c r="E147" i="9"/>
  <c r="C147" i="9"/>
  <c r="P146" i="9"/>
  <c r="F146" i="9" s="1"/>
  <c r="L146" i="19" s="1"/>
  <c r="M146" i="19" s="1"/>
  <c r="E146" i="9"/>
  <c r="G146" i="9" s="1"/>
  <c r="C146" i="9"/>
  <c r="P145" i="9"/>
  <c r="F145" i="9"/>
  <c r="L145" i="19" s="1"/>
  <c r="M145" i="19" s="1"/>
  <c r="E145" i="9"/>
  <c r="G145" i="9" s="1"/>
  <c r="C145" i="9"/>
  <c r="P144" i="9"/>
  <c r="F144" i="9"/>
  <c r="L144" i="19" s="1"/>
  <c r="M144" i="19" s="1"/>
  <c r="E144" i="9"/>
  <c r="C144" i="9"/>
  <c r="P143" i="9"/>
  <c r="F143" i="9" s="1"/>
  <c r="E143" i="9"/>
  <c r="C143" i="9"/>
  <c r="P142" i="9"/>
  <c r="F142" i="9" s="1"/>
  <c r="L142" i="19" s="1"/>
  <c r="E142" i="9"/>
  <c r="G142" i="9" s="1"/>
  <c r="C142" i="9"/>
  <c r="P141" i="9"/>
  <c r="F141" i="9"/>
  <c r="L141" i="19" s="1"/>
  <c r="M141" i="19" s="1"/>
  <c r="E141" i="9"/>
  <c r="G141" i="9" s="1"/>
  <c r="C141" i="9"/>
  <c r="P140" i="9"/>
  <c r="F140" i="9"/>
  <c r="L140" i="19" s="1"/>
  <c r="M140" i="19" s="1"/>
  <c r="E140" i="9"/>
  <c r="C140" i="9"/>
  <c r="P139" i="9"/>
  <c r="F139" i="9" s="1"/>
  <c r="E139" i="9"/>
  <c r="C139" i="9"/>
  <c r="P138" i="9"/>
  <c r="F138" i="9" s="1"/>
  <c r="L138" i="19" s="1"/>
  <c r="M138" i="19" s="1"/>
  <c r="E138" i="9"/>
  <c r="G138" i="9" s="1"/>
  <c r="C138" i="9"/>
  <c r="P137" i="9"/>
  <c r="F137" i="9"/>
  <c r="L137" i="19" s="1"/>
  <c r="M137" i="19" s="1"/>
  <c r="E137" i="9"/>
  <c r="G137" i="9" s="1"/>
  <c r="C137" i="9"/>
  <c r="P136" i="9"/>
  <c r="F136" i="9"/>
  <c r="L136" i="19" s="1"/>
  <c r="M136" i="19" s="1"/>
  <c r="E136" i="9"/>
  <c r="C136" i="9"/>
  <c r="P135" i="9"/>
  <c r="F135" i="9" s="1"/>
  <c r="E135" i="9"/>
  <c r="C135" i="9"/>
  <c r="P134" i="9"/>
  <c r="F134" i="9" s="1"/>
  <c r="L134" i="19" s="1"/>
  <c r="M134" i="19" s="1"/>
  <c r="E134" i="9"/>
  <c r="G134" i="9" s="1"/>
  <c r="C134" i="9"/>
  <c r="P133" i="9"/>
  <c r="F133" i="9"/>
  <c r="L133" i="19" s="1"/>
  <c r="M133" i="19" s="1"/>
  <c r="E133" i="9"/>
  <c r="G133" i="9" s="1"/>
  <c r="C133" i="9"/>
  <c r="P132" i="9"/>
  <c r="F132" i="9"/>
  <c r="L132" i="19" s="1"/>
  <c r="M132" i="19" s="1"/>
  <c r="E132" i="9"/>
  <c r="C132" i="9"/>
  <c r="P131" i="9"/>
  <c r="F131" i="9" s="1"/>
  <c r="E131" i="9"/>
  <c r="C131" i="9"/>
  <c r="P130" i="9"/>
  <c r="F130" i="9" s="1"/>
  <c r="L130" i="19" s="1"/>
  <c r="M130" i="19" s="1"/>
  <c r="E130" i="9"/>
  <c r="G130" i="9" s="1"/>
  <c r="C130" i="9"/>
  <c r="P129" i="9"/>
  <c r="F129" i="9"/>
  <c r="L129" i="19" s="1"/>
  <c r="M129" i="19" s="1"/>
  <c r="E129" i="9"/>
  <c r="G129" i="9" s="1"/>
  <c r="C129" i="9"/>
  <c r="P128" i="9"/>
  <c r="F128" i="9"/>
  <c r="L128" i="19" s="1"/>
  <c r="M128" i="19" s="1"/>
  <c r="E128" i="9"/>
  <c r="C128" i="9"/>
  <c r="P127" i="9"/>
  <c r="F127" i="9" s="1"/>
  <c r="E127" i="9"/>
  <c r="C127" i="9"/>
  <c r="P126" i="9"/>
  <c r="F126" i="9" s="1"/>
  <c r="L126" i="19" s="1"/>
  <c r="M126" i="19" s="1"/>
  <c r="E126" i="9"/>
  <c r="G126" i="9" s="1"/>
  <c r="C126" i="9"/>
  <c r="P125" i="9"/>
  <c r="F125" i="9"/>
  <c r="L125" i="19" s="1"/>
  <c r="M125" i="19" s="1"/>
  <c r="E125" i="9"/>
  <c r="G125" i="9" s="1"/>
  <c r="C125" i="9"/>
  <c r="P124" i="9"/>
  <c r="F124" i="9"/>
  <c r="L124" i="19" s="1"/>
  <c r="M124" i="19" s="1"/>
  <c r="E124" i="9"/>
  <c r="C124" i="9"/>
  <c r="P123" i="9"/>
  <c r="F123" i="9" s="1"/>
  <c r="E123" i="9"/>
  <c r="C123" i="9"/>
  <c r="P122" i="9"/>
  <c r="F122" i="9" s="1"/>
  <c r="L122" i="19" s="1"/>
  <c r="M122" i="19" s="1"/>
  <c r="E122" i="9"/>
  <c r="G122" i="9" s="1"/>
  <c r="C122" i="9"/>
  <c r="P121" i="9"/>
  <c r="F121" i="9"/>
  <c r="L121" i="19" s="1"/>
  <c r="M121" i="19" s="1"/>
  <c r="E121" i="9"/>
  <c r="G121" i="9" s="1"/>
  <c r="C121" i="9"/>
  <c r="P120" i="9"/>
  <c r="F120" i="9"/>
  <c r="L120" i="19" s="1"/>
  <c r="E120" i="9"/>
  <c r="C120" i="9"/>
  <c r="C119" i="9"/>
  <c r="M117" i="9"/>
  <c r="I117" i="9"/>
  <c r="O116" i="9"/>
  <c r="O117" i="9" s="1"/>
  <c r="N116" i="9"/>
  <c r="M116" i="9"/>
  <c r="M178" i="9" s="1"/>
  <c r="L116" i="9"/>
  <c r="L117" i="9" s="1"/>
  <c r="K116" i="9"/>
  <c r="K117" i="9" s="1"/>
  <c r="J116" i="9"/>
  <c r="I116" i="9"/>
  <c r="I178" i="9" s="1"/>
  <c r="P115" i="9"/>
  <c r="F115" i="9"/>
  <c r="L115" i="19" s="1"/>
  <c r="M115" i="19" s="1"/>
  <c r="E115" i="9"/>
  <c r="C115" i="9"/>
  <c r="P114" i="9"/>
  <c r="F114" i="9" s="1"/>
  <c r="E114" i="9"/>
  <c r="C114" i="9"/>
  <c r="P113" i="9"/>
  <c r="F113" i="9" s="1"/>
  <c r="E113" i="9"/>
  <c r="E116" i="9" s="1"/>
  <c r="C113" i="9"/>
  <c r="M112" i="9"/>
  <c r="I112" i="9"/>
  <c r="O111" i="9"/>
  <c r="O177" i="9" s="1"/>
  <c r="N111" i="9"/>
  <c r="M111" i="9"/>
  <c r="L111" i="9"/>
  <c r="L177" i="9" s="1"/>
  <c r="K111" i="9"/>
  <c r="K177" i="9" s="1"/>
  <c r="J111" i="9"/>
  <c r="I111" i="9"/>
  <c r="P110" i="9"/>
  <c r="F110" i="9"/>
  <c r="L110" i="19" s="1"/>
  <c r="M110" i="19" s="1"/>
  <c r="E110" i="9"/>
  <c r="C110" i="9"/>
  <c r="P109" i="9"/>
  <c r="F109" i="9" s="1"/>
  <c r="E109" i="9"/>
  <c r="C109" i="9"/>
  <c r="P108" i="9"/>
  <c r="F108" i="9" s="1"/>
  <c r="E108" i="9"/>
  <c r="G108" i="9" s="1"/>
  <c r="C108" i="9"/>
  <c r="P107" i="9"/>
  <c r="F107" i="9"/>
  <c r="L107" i="19" s="1"/>
  <c r="E107" i="9"/>
  <c r="E111" i="9" s="1"/>
  <c r="C107" i="9"/>
  <c r="O106" i="9"/>
  <c r="N106" i="9"/>
  <c r="K106" i="9"/>
  <c r="J106" i="9"/>
  <c r="O105" i="9"/>
  <c r="O176" i="9" s="1"/>
  <c r="N105" i="9"/>
  <c r="N176" i="9" s="1"/>
  <c r="M105" i="9"/>
  <c r="M106" i="9" s="1"/>
  <c r="L105" i="9"/>
  <c r="L106" i="9" s="1"/>
  <c r="K105" i="9"/>
  <c r="K176" i="9" s="1"/>
  <c r="J105" i="9"/>
  <c r="J176" i="9" s="1"/>
  <c r="I105" i="9"/>
  <c r="I106" i="9" s="1"/>
  <c r="P104" i="9"/>
  <c r="F104" i="9" s="1"/>
  <c r="E104" i="9"/>
  <c r="C104" i="9"/>
  <c r="P103" i="9"/>
  <c r="F103" i="9" s="1"/>
  <c r="L103" i="19" s="1"/>
  <c r="M103" i="19" s="1"/>
  <c r="E103" i="9"/>
  <c r="G103" i="9" s="1"/>
  <c r="C103" i="9"/>
  <c r="P102" i="9"/>
  <c r="F102" i="9"/>
  <c r="L102" i="19" s="1"/>
  <c r="M102" i="19" s="1"/>
  <c r="E102" i="9"/>
  <c r="G102" i="9" s="1"/>
  <c r="C102" i="9"/>
  <c r="P101" i="9"/>
  <c r="F101" i="9"/>
  <c r="L101" i="19" s="1"/>
  <c r="E101" i="9"/>
  <c r="E105" i="9" s="1"/>
  <c r="C101" i="9"/>
  <c r="O100" i="9"/>
  <c r="K100" i="9"/>
  <c r="O99" i="9"/>
  <c r="N99" i="9"/>
  <c r="N175" i="9" s="1"/>
  <c r="M99" i="9"/>
  <c r="M175" i="9" s="1"/>
  <c r="L99" i="9"/>
  <c r="K99" i="9"/>
  <c r="J99" i="9"/>
  <c r="J175" i="9" s="1"/>
  <c r="I99" i="9"/>
  <c r="I175" i="9" s="1"/>
  <c r="P98" i="9"/>
  <c r="F98" i="9" s="1"/>
  <c r="L98" i="19" s="1"/>
  <c r="M98" i="19" s="1"/>
  <c r="E98" i="9"/>
  <c r="G98" i="9" s="1"/>
  <c r="C98" i="9"/>
  <c r="P97" i="9"/>
  <c r="F97" i="9"/>
  <c r="L97" i="19" s="1"/>
  <c r="M97" i="19" s="1"/>
  <c r="E97" i="9"/>
  <c r="G97" i="9" s="1"/>
  <c r="C97" i="9"/>
  <c r="P96" i="9"/>
  <c r="F96" i="9"/>
  <c r="L96" i="19" s="1"/>
  <c r="M96" i="19" s="1"/>
  <c r="E96" i="9"/>
  <c r="C96" i="9"/>
  <c r="P95" i="9"/>
  <c r="F95" i="9" s="1"/>
  <c r="E95" i="9"/>
  <c r="C95" i="9"/>
  <c r="P94" i="9"/>
  <c r="F94" i="9" s="1"/>
  <c r="L94" i="19" s="1"/>
  <c r="M94" i="19" s="1"/>
  <c r="E94" i="9"/>
  <c r="C94" i="9"/>
  <c r="P93" i="9"/>
  <c r="F93" i="9"/>
  <c r="L93" i="19" s="1"/>
  <c r="M93" i="19" s="1"/>
  <c r="E93" i="9"/>
  <c r="G93" i="9" s="1"/>
  <c r="C93" i="9"/>
  <c r="P92" i="9"/>
  <c r="F92" i="9"/>
  <c r="L92" i="19" s="1"/>
  <c r="M92" i="19" s="1"/>
  <c r="E92" i="9"/>
  <c r="C92" i="9"/>
  <c r="P91" i="9"/>
  <c r="F91" i="9" s="1"/>
  <c r="E91" i="9"/>
  <c r="C91" i="9"/>
  <c r="P90" i="9"/>
  <c r="F90" i="9" s="1"/>
  <c r="L90" i="19" s="1"/>
  <c r="M90" i="19" s="1"/>
  <c r="E90" i="9"/>
  <c r="G90" i="9" s="1"/>
  <c r="C90" i="9"/>
  <c r="P89" i="9"/>
  <c r="F89" i="9"/>
  <c r="L89" i="19" s="1"/>
  <c r="M89" i="19" s="1"/>
  <c r="E89" i="9"/>
  <c r="G89" i="9" s="1"/>
  <c r="C89" i="9"/>
  <c r="P88" i="9"/>
  <c r="F88" i="9"/>
  <c r="L88" i="19" s="1"/>
  <c r="M88" i="19" s="1"/>
  <c r="E88" i="9"/>
  <c r="C88" i="9"/>
  <c r="P87" i="9"/>
  <c r="E87" i="9"/>
  <c r="C87" i="9"/>
  <c r="C86" i="9"/>
  <c r="O85" i="9"/>
  <c r="O86" i="9" s="1"/>
  <c r="N85" i="9"/>
  <c r="N86" i="9" s="1"/>
  <c r="M85" i="9"/>
  <c r="M174" i="9" s="1"/>
  <c r="L85" i="9"/>
  <c r="L167" i="9" s="1"/>
  <c r="L168" i="9" s="1"/>
  <c r="K85" i="9"/>
  <c r="K86" i="9" s="1"/>
  <c r="J85" i="9"/>
  <c r="J86" i="9" s="1"/>
  <c r="I85" i="9"/>
  <c r="I174" i="9" s="1"/>
  <c r="P84" i="9"/>
  <c r="F84" i="9"/>
  <c r="L84" i="19" s="1"/>
  <c r="M84" i="19" s="1"/>
  <c r="E84" i="9"/>
  <c r="C84" i="9"/>
  <c r="P83" i="9"/>
  <c r="F83" i="9" s="1"/>
  <c r="E83" i="9"/>
  <c r="C83" i="9"/>
  <c r="P82" i="9"/>
  <c r="F82" i="9" s="1"/>
  <c r="L82" i="19" s="1"/>
  <c r="M82" i="19" s="1"/>
  <c r="E82" i="9"/>
  <c r="C82" i="9"/>
  <c r="P81" i="9"/>
  <c r="F81" i="9"/>
  <c r="L81" i="19" s="1"/>
  <c r="M81" i="19" s="1"/>
  <c r="E81" i="9"/>
  <c r="G81" i="9" s="1"/>
  <c r="C81" i="9"/>
  <c r="P80" i="9"/>
  <c r="F80" i="9"/>
  <c r="L80" i="19" s="1"/>
  <c r="M80" i="19" s="1"/>
  <c r="E80" i="9"/>
  <c r="C80" i="9"/>
  <c r="P79" i="9"/>
  <c r="F79" i="9" s="1"/>
  <c r="E79" i="9"/>
  <c r="C79" i="9"/>
  <c r="P78" i="9"/>
  <c r="F78" i="9" s="1"/>
  <c r="L78" i="19" s="1"/>
  <c r="E78" i="9"/>
  <c r="G78" i="9" s="1"/>
  <c r="C78" i="9"/>
  <c r="P77" i="9"/>
  <c r="F77" i="9"/>
  <c r="L77" i="19" s="1"/>
  <c r="M77" i="19" s="1"/>
  <c r="E77" i="9"/>
  <c r="G77" i="9" s="1"/>
  <c r="C77" i="9"/>
  <c r="P76" i="9"/>
  <c r="F76" i="9"/>
  <c r="L76" i="19" s="1"/>
  <c r="M76" i="19" s="1"/>
  <c r="E76" i="9"/>
  <c r="C76" i="9"/>
  <c r="P75" i="9"/>
  <c r="F75" i="9" s="1"/>
  <c r="E75" i="9"/>
  <c r="C75" i="9"/>
  <c r="P74" i="9"/>
  <c r="F74" i="9" s="1"/>
  <c r="L74" i="19" s="1"/>
  <c r="M74" i="19" s="1"/>
  <c r="E74" i="9"/>
  <c r="C74" i="9"/>
  <c r="P73" i="9"/>
  <c r="F73" i="9" s="1"/>
  <c r="L73" i="19" s="1"/>
  <c r="M73" i="19" s="1"/>
  <c r="E73" i="9"/>
  <c r="C73" i="9"/>
  <c r="P72" i="9"/>
  <c r="F72" i="9"/>
  <c r="L72" i="19" s="1"/>
  <c r="M72" i="19" s="1"/>
  <c r="E72" i="9"/>
  <c r="C72" i="9"/>
  <c r="P71" i="9"/>
  <c r="F71" i="9" s="1"/>
  <c r="E71" i="9"/>
  <c r="C71" i="9"/>
  <c r="P70" i="9"/>
  <c r="F70" i="9" s="1"/>
  <c r="L70" i="19" s="1"/>
  <c r="M70" i="19" s="1"/>
  <c r="E70" i="9"/>
  <c r="G70" i="9" s="1"/>
  <c r="C70" i="9"/>
  <c r="P69" i="9"/>
  <c r="F69" i="9"/>
  <c r="L69" i="19" s="1"/>
  <c r="M69" i="19" s="1"/>
  <c r="E69" i="9"/>
  <c r="G69" i="9" s="1"/>
  <c r="C69" i="9"/>
  <c r="P68" i="9"/>
  <c r="F68" i="9"/>
  <c r="L68" i="19" s="1"/>
  <c r="M68" i="19" s="1"/>
  <c r="E68" i="9"/>
  <c r="C68" i="9"/>
  <c r="P67" i="9"/>
  <c r="F67" i="9" s="1"/>
  <c r="E67" i="9"/>
  <c r="C67" i="9"/>
  <c r="P66" i="9"/>
  <c r="F66" i="9" s="1"/>
  <c r="L66" i="19" s="1"/>
  <c r="M66" i="19" s="1"/>
  <c r="E66" i="9"/>
  <c r="C66" i="9"/>
  <c r="P65" i="9"/>
  <c r="F65" i="9"/>
  <c r="L65" i="19" s="1"/>
  <c r="M65" i="19" s="1"/>
  <c r="E65" i="9"/>
  <c r="G65" i="9" s="1"/>
  <c r="C65" i="9"/>
  <c r="P64" i="9"/>
  <c r="F64" i="9"/>
  <c r="L64" i="19" s="1"/>
  <c r="M64" i="19" s="1"/>
  <c r="E64" i="9"/>
  <c r="C64" i="9"/>
  <c r="P63" i="9"/>
  <c r="F63" i="9" s="1"/>
  <c r="E63" i="9"/>
  <c r="C63" i="9"/>
  <c r="P62" i="9"/>
  <c r="F62" i="9" s="1"/>
  <c r="L62" i="19" s="1"/>
  <c r="M62" i="19" s="1"/>
  <c r="E62" i="9"/>
  <c r="G62" i="9" s="1"/>
  <c r="C62" i="9"/>
  <c r="P61" i="9"/>
  <c r="F61" i="9"/>
  <c r="L61" i="19" s="1"/>
  <c r="M61" i="19" s="1"/>
  <c r="E61" i="9"/>
  <c r="G61" i="9" s="1"/>
  <c r="C61" i="9"/>
  <c r="P60" i="9"/>
  <c r="F60" i="9"/>
  <c r="L60" i="19" s="1"/>
  <c r="M60" i="19" s="1"/>
  <c r="E60" i="9"/>
  <c r="C60" i="9"/>
  <c r="P59" i="9"/>
  <c r="F59" i="9" s="1"/>
  <c r="E59" i="9"/>
  <c r="C59" i="9"/>
  <c r="P58" i="9"/>
  <c r="F58" i="9" s="1"/>
  <c r="L58" i="19" s="1"/>
  <c r="M58" i="19" s="1"/>
  <c r="E58" i="9"/>
  <c r="C58" i="9"/>
  <c r="P57" i="9"/>
  <c r="F57" i="9"/>
  <c r="L57" i="19" s="1"/>
  <c r="M57" i="19" s="1"/>
  <c r="E57" i="9"/>
  <c r="G57" i="9" s="1"/>
  <c r="C57" i="9"/>
  <c r="P56" i="9"/>
  <c r="F56" i="9"/>
  <c r="L56" i="19" s="1"/>
  <c r="M56" i="19" s="1"/>
  <c r="E56" i="9"/>
  <c r="C56" i="9"/>
  <c r="P55" i="9"/>
  <c r="F55" i="9" s="1"/>
  <c r="E55" i="9"/>
  <c r="C55" i="9"/>
  <c r="P54" i="9"/>
  <c r="F54" i="9" s="1"/>
  <c r="L54" i="19" s="1"/>
  <c r="M54" i="19" s="1"/>
  <c r="E54" i="9"/>
  <c r="G54" i="9" s="1"/>
  <c r="C54" i="9"/>
  <c r="P53" i="9"/>
  <c r="F53" i="9"/>
  <c r="L53" i="19" s="1"/>
  <c r="M53" i="19" s="1"/>
  <c r="E53" i="9"/>
  <c r="G53" i="9" s="1"/>
  <c r="C53" i="9"/>
  <c r="P52" i="9"/>
  <c r="F52" i="9"/>
  <c r="L52" i="19" s="1"/>
  <c r="M52" i="19" s="1"/>
  <c r="E52" i="9"/>
  <c r="C52" i="9"/>
  <c r="P51" i="9"/>
  <c r="F51" i="9" s="1"/>
  <c r="E51" i="9"/>
  <c r="C51" i="9"/>
  <c r="P50" i="9"/>
  <c r="F50" i="9" s="1"/>
  <c r="L50" i="19" s="1"/>
  <c r="M50" i="19" s="1"/>
  <c r="E50" i="9"/>
  <c r="C50" i="9"/>
  <c r="P49" i="9"/>
  <c r="F49" i="9"/>
  <c r="L49" i="19" s="1"/>
  <c r="M49" i="19" s="1"/>
  <c r="E49" i="9"/>
  <c r="G49" i="9" s="1"/>
  <c r="C49" i="9"/>
  <c r="P48" i="9"/>
  <c r="F48" i="9"/>
  <c r="L48" i="19" s="1"/>
  <c r="M48" i="19" s="1"/>
  <c r="E48" i="9"/>
  <c r="C48" i="9"/>
  <c r="P47" i="9"/>
  <c r="F47" i="9" s="1"/>
  <c r="E47" i="9"/>
  <c r="C47" i="9"/>
  <c r="P46" i="9"/>
  <c r="F46" i="9" s="1"/>
  <c r="L46" i="19" s="1"/>
  <c r="M46" i="19" s="1"/>
  <c r="E46" i="9"/>
  <c r="G46" i="9" s="1"/>
  <c r="C46" i="9"/>
  <c r="P45" i="9"/>
  <c r="F45" i="9"/>
  <c r="L45" i="19" s="1"/>
  <c r="M45" i="19" s="1"/>
  <c r="E45" i="9"/>
  <c r="G45" i="9" s="1"/>
  <c r="C45" i="9"/>
  <c r="P44" i="9"/>
  <c r="F44" i="9"/>
  <c r="L44" i="19" s="1"/>
  <c r="M44" i="19" s="1"/>
  <c r="E44" i="9"/>
  <c r="C44" i="9"/>
  <c r="P43" i="9"/>
  <c r="F43" i="9" s="1"/>
  <c r="E43" i="9"/>
  <c r="C43" i="9"/>
  <c r="P42" i="9"/>
  <c r="F42" i="9" s="1"/>
  <c r="L42" i="19" s="1"/>
  <c r="M42" i="19" s="1"/>
  <c r="E42" i="9"/>
  <c r="C42" i="9"/>
  <c r="P41" i="9"/>
  <c r="F41" i="9"/>
  <c r="L41" i="19" s="1"/>
  <c r="M41" i="19" s="1"/>
  <c r="E41" i="9"/>
  <c r="G41" i="9" s="1"/>
  <c r="C41" i="9"/>
  <c r="P40" i="9"/>
  <c r="F40" i="9" s="1"/>
  <c r="L40" i="19" s="1"/>
  <c r="M40" i="19" s="1"/>
  <c r="E40" i="9"/>
  <c r="C40" i="9"/>
  <c r="P39" i="9"/>
  <c r="F39" i="9" s="1"/>
  <c r="E39" i="9"/>
  <c r="C39" i="9"/>
  <c r="P38" i="9"/>
  <c r="F38" i="9" s="1"/>
  <c r="L38" i="19" s="1"/>
  <c r="M38" i="19" s="1"/>
  <c r="E38" i="9"/>
  <c r="G38" i="9" s="1"/>
  <c r="C38" i="9"/>
  <c r="P37" i="9"/>
  <c r="F37" i="9"/>
  <c r="L37" i="19" s="1"/>
  <c r="M37" i="19" s="1"/>
  <c r="E37" i="9"/>
  <c r="G37" i="9" s="1"/>
  <c r="C37" i="9"/>
  <c r="P36" i="9"/>
  <c r="F36" i="9"/>
  <c r="L36" i="19" s="1"/>
  <c r="C36" i="9"/>
  <c r="P35" i="9"/>
  <c r="F35" i="9" s="1"/>
  <c r="E35" i="9"/>
  <c r="C35" i="9"/>
  <c r="P34" i="9"/>
  <c r="F34" i="9" s="1"/>
  <c r="L34" i="19" s="1"/>
  <c r="M34" i="19" s="1"/>
  <c r="E34" i="9"/>
  <c r="G34" i="9" s="1"/>
  <c r="C34" i="9"/>
  <c r="P33" i="9"/>
  <c r="F33" i="9"/>
  <c r="L33" i="19" s="1"/>
  <c r="M33" i="19" s="1"/>
  <c r="E33" i="9"/>
  <c r="G33" i="9" s="1"/>
  <c r="C33" i="9"/>
  <c r="P32" i="9"/>
  <c r="F32" i="9"/>
  <c r="L32" i="19" s="1"/>
  <c r="M32" i="19" s="1"/>
  <c r="E32" i="9"/>
  <c r="C32" i="9"/>
  <c r="P31" i="9"/>
  <c r="F31" i="9" s="1"/>
  <c r="E31" i="9"/>
  <c r="C31" i="9"/>
  <c r="P30" i="9"/>
  <c r="O27" i="9"/>
  <c r="O28" i="9" s="1"/>
  <c r="N27" i="9"/>
  <c r="N28" i="9" s="1"/>
  <c r="M27" i="9"/>
  <c r="L27" i="9"/>
  <c r="L173" i="9" s="1"/>
  <c r="K27" i="9"/>
  <c r="K28" i="9" s="1"/>
  <c r="J27" i="9"/>
  <c r="J28" i="9" s="1"/>
  <c r="I27" i="9"/>
  <c r="D27" i="9"/>
  <c r="P26" i="9"/>
  <c r="F26" i="9"/>
  <c r="L26" i="19" s="1"/>
  <c r="M26" i="19" s="1"/>
  <c r="E26" i="9"/>
  <c r="C26" i="9"/>
  <c r="P25" i="9"/>
  <c r="F25" i="9" s="1"/>
  <c r="E25" i="9"/>
  <c r="C25" i="9"/>
  <c r="P24" i="9"/>
  <c r="F24" i="9" s="1"/>
  <c r="E24" i="9"/>
  <c r="C24" i="9"/>
  <c r="P23" i="9"/>
  <c r="F23" i="9"/>
  <c r="L23" i="19" s="1"/>
  <c r="M23" i="19" s="1"/>
  <c r="E23" i="9"/>
  <c r="C23" i="9"/>
  <c r="P22" i="9"/>
  <c r="F22" i="9"/>
  <c r="L22" i="19" s="1"/>
  <c r="M22" i="19" s="1"/>
  <c r="E22" i="9"/>
  <c r="C22" i="9"/>
  <c r="P21" i="9"/>
  <c r="F21" i="9" s="1"/>
  <c r="E21" i="9"/>
  <c r="C21" i="9"/>
  <c r="P20" i="9"/>
  <c r="P27" i="9" s="1"/>
  <c r="E20" i="9"/>
  <c r="C20" i="9"/>
  <c r="P19" i="9"/>
  <c r="F19" i="9"/>
  <c r="L19" i="19" s="1"/>
  <c r="C19" i="9"/>
  <c r="P18" i="9"/>
  <c r="M18" i="9"/>
  <c r="M30" i="9" s="1"/>
  <c r="L18" i="9"/>
  <c r="L30" i="9" s="1"/>
  <c r="K18" i="9"/>
  <c r="K30" i="9" s="1"/>
  <c r="J18" i="9"/>
  <c r="J30" i="9" s="1"/>
  <c r="I18" i="9"/>
  <c r="I30" i="9" s="1"/>
  <c r="O16" i="9"/>
  <c r="O172" i="9" s="1"/>
  <c r="N16" i="9"/>
  <c r="N172" i="9" s="1"/>
  <c r="M16" i="9"/>
  <c r="M172" i="9" s="1"/>
  <c r="L16" i="9"/>
  <c r="L100" i="9" s="1"/>
  <c r="K16" i="9"/>
  <c r="K172" i="9" s="1"/>
  <c r="J16" i="9"/>
  <c r="J172" i="9" s="1"/>
  <c r="I16" i="9"/>
  <c r="I172" i="9" s="1"/>
  <c r="P15" i="9"/>
  <c r="F15" i="9" s="1"/>
  <c r="E15" i="9"/>
  <c r="C15" i="9"/>
  <c r="P14" i="9"/>
  <c r="F14" i="9" s="1"/>
  <c r="E14" i="9"/>
  <c r="C14" i="9"/>
  <c r="P13" i="9"/>
  <c r="F13" i="9"/>
  <c r="L13" i="19" s="1"/>
  <c r="M13" i="19" s="1"/>
  <c r="E13" i="9"/>
  <c r="C13" i="9"/>
  <c r="P12" i="9"/>
  <c r="F12" i="9"/>
  <c r="L12" i="19" s="1"/>
  <c r="M12" i="19" s="1"/>
  <c r="E12" i="9"/>
  <c r="C12" i="9"/>
  <c r="P11" i="9"/>
  <c r="F11" i="9" s="1"/>
  <c r="E11" i="9"/>
  <c r="C11" i="9"/>
  <c r="P10" i="9"/>
  <c r="F10" i="9" s="1"/>
  <c r="E10" i="9"/>
  <c r="C10" i="9"/>
  <c r="P9" i="9"/>
  <c r="F9" i="9"/>
  <c r="L9" i="19" s="1"/>
  <c r="M9" i="19" s="1"/>
  <c r="E9" i="9"/>
  <c r="C9" i="9"/>
  <c r="P8" i="9"/>
  <c r="F8" i="9"/>
  <c r="L8" i="19" s="1"/>
  <c r="M8" i="19" s="1"/>
  <c r="E8" i="9"/>
  <c r="C8" i="9"/>
  <c r="P7" i="9"/>
  <c r="F7" i="9" s="1"/>
  <c r="E7" i="9"/>
  <c r="C7" i="9"/>
  <c r="O6" i="9"/>
  <c r="O30" i="9" s="1"/>
  <c r="N6" i="9"/>
  <c r="N30" i="9" s="1"/>
  <c r="E5" i="9"/>
  <c r="M178" i="8"/>
  <c r="I178" i="8"/>
  <c r="M177" i="8"/>
  <c r="L177" i="8"/>
  <c r="I177" i="8"/>
  <c r="O175" i="8"/>
  <c r="N175" i="8"/>
  <c r="K175" i="8"/>
  <c r="J175" i="8"/>
  <c r="M174" i="8"/>
  <c r="L173" i="8"/>
  <c r="P170" i="8"/>
  <c r="M170" i="8"/>
  <c r="L170" i="8"/>
  <c r="K170" i="8"/>
  <c r="J170" i="8"/>
  <c r="I170" i="8"/>
  <c r="C166" i="8"/>
  <c r="O165" i="8"/>
  <c r="O179" i="8" s="1"/>
  <c r="N165" i="8"/>
  <c r="N166" i="8" s="1"/>
  <c r="M165" i="8"/>
  <c r="M179" i="8" s="1"/>
  <c r="L165" i="8"/>
  <c r="L179" i="8" s="1"/>
  <c r="K165" i="8"/>
  <c r="K179" i="8" s="1"/>
  <c r="J165" i="8"/>
  <c r="J166" i="8" s="1"/>
  <c r="I165" i="8"/>
  <c r="I179" i="8" s="1"/>
  <c r="P164" i="8"/>
  <c r="F164" i="8"/>
  <c r="I164" i="19" s="1"/>
  <c r="J164" i="19" s="1"/>
  <c r="E164" i="8"/>
  <c r="G164" i="8" s="1"/>
  <c r="C164" i="8"/>
  <c r="P163" i="8"/>
  <c r="F163" i="8"/>
  <c r="I163" i="19" s="1"/>
  <c r="J163" i="19" s="1"/>
  <c r="E163" i="8"/>
  <c r="C163" i="8"/>
  <c r="P162" i="8"/>
  <c r="F162" i="8" s="1"/>
  <c r="E162" i="8"/>
  <c r="C162" i="8"/>
  <c r="P161" i="8"/>
  <c r="F161" i="8" s="1"/>
  <c r="I161" i="19" s="1"/>
  <c r="J161" i="19" s="1"/>
  <c r="E161" i="8"/>
  <c r="G161" i="8" s="1"/>
  <c r="C161" i="8"/>
  <c r="P160" i="8"/>
  <c r="F160" i="8"/>
  <c r="I160" i="19" s="1"/>
  <c r="J160" i="19" s="1"/>
  <c r="E160" i="8"/>
  <c r="G160" i="8" s="1"/>
  <c r="C160" i="8"/>
  <c r="P159" i="8"/>
  <c r="F159" i="8"/>
  <c r="I159" i="19" s="1"/>
  <c r="J159" i="19" s="1"/>
  <c r="E159" i="8"/>
  <c r="C159" i="8"/>
  <c r="P158" i="8"/>
  <c r="F158" i="8" s="1"/>
  <c r="E158" i="8"/>
  <c r="C158" i="8"/>
  <c r="P157" i="8"/>
  <c r="F157" i="8" s="1"/>
  <c r="I157" i="19" s="1"/>
  <c r="J157" i="19" s="1"/>
  <c r="E157" i="8"/>
  <c r="G157" i="8" s="1"/>
  <c r="C157" i="8"/>
  <c r="P156" i="8"/>
  <c r="F156" i="8"/>
  <c r="I156" i="19" s="1"/>
  <c r="J156" i="19" s="1"/>
  <c r="E156" i="8"/>
  <c r="G156" i="8" s="1"/>
  <c r="C156" i="8"/>
  <c r="P155" i="8"/>
  <c r="F155" i="8"/>
  <c r="I155" i="19" s="1"/>
  <c r="C155" i="8"/>
  <c r="P154" i="8"/>
  <c r="F154" i="8" s="1"/>
  <c r="E154" i="8"/>
  <c r="C154" i="8"/>
  <c r="P153" i="8"/>
  <c r="F153" i="8" s="1"/>
  <c r="I153" i="19" s="1"/>
  <c r="J153" i="19" s="1"/>
  <c r="E153" i="8"/>
  <c r="C153" i="8"/>
  <c r="P152" i="8"/>
  <c r="F152" i="8"/>
  <c r="I152" i="19" s="1"/>
  <c r="J152" i="19" s="1"/>
  <c r="E152" i="8"/>
  <c r="G152" i="8" s="1"/>
  <c r="C152" i="8"/>
  <c r="P151" i="8"/>
  <c r="F151" i="8"/>
  <c r="I151" i="19" s="1"/>
  <c r="J151" i="19" s="1"/>
  <c r="E151" i="8"/>
  <c r="C151" i="8"/>
  <c r="P150" i="8"/>
  <c r="F150" i="8" s="1"/>
  <c r="E150" i="8"/>
  <c r="C150" i="8"/>
  <c r="P149" i="8"/>
  <c r="F149" i="8" s="1"/>
  <c r="I149" i="19" s="1"/>
  <c r="J149" i="19" s="1"/>
  <c r="E149" i="8"/>
  <c r="G149" i="8" s="1"/>
  <c r="C149" i="8"/>
  <c r="P148" i="8"/>
  <c r="F148" i="8"/>
  <c r="I148" i="19" s="1"/>
  <c r="J148" i="19" s="1"/>
  <c r="E148" i="8"/>
  <c r="G148" i="8" s="1"/>
  <c r="C148" i="8"/>
  <c r="P147" i="8"/>
  <c r="F147" i="8"/>
  <c r="I147" i="19" s="1"/>
  <c r="J147" i="19" s="1"/>
  <c r="E147" i="8"/>
  <c r="C147" i="8"/>
  <c r="P146" i="8"/>
  <c r="F146" i="8" s="1"/>
  <c r="E146" i="8"/>
  <c r="C146" i="8"/>
  <c r="P145" i="8"/>
  <c r="F145" i="8" s="1"/>
  <c r="I145" i="19" s="1"/>
  <c r="J145" i="19" s="1"/>
  <c r="E145" i="8"/>
  <c r="C145" i="8"/>
  <c r="P144" i="8"/>
  <c r="F144" i="8"/>
  <c r="I144" i="19" s="1"/>
  <c r="J144" i="19" s="1"/>
  <c r="E144" i="8"/>
  <c r="G144" i="8" s="1"/>
  <c r="C144" i="8"/>
  <c r="P143" i="8"/>
  <c r="F143" i="8"/>
  <c r="I143" i="19" s="1"/>
  <c r="J143" i="19" s="1"/>
  <c r="E143" i="8"/>
  <c r="C143" i="8"/>
  <c r="P142" i="8"/>
  <c r="F142" i="8" s="1"/>
  <c r="E142" i="8"/>
  <c r="C142" i="8"/>
  <c r="P141" i="8"/>
  <c r="F141" i="8" s="1"/>
  <c r="I141" i="19" s="1"/>
  <c r="J141" i="19" s="1"/>
  <c r="E141" i="8"/>
  <c r="G141" i="8" s="1"/>
  <c r="C141" i="8"/>
  <c r="P140" i="8"/>
  <c r="F140" i="8"/>
  <c r="I140" i="19" s="1"/>
  <c r="J140" i="19" s="1"/>
  <c r="E140" i="8"/>
  <c r="G140" i="8" s="1"/>
  <c r="C140" i="8"/>
  <c r="P139" i="8"/>
  <c r="F139" i="8"/>
  <c r="I139" i="19" s="1"/>
  <c r="J139" i="19" s="1"/>
  <c r="E139" i="8"/>
  <c r="C139" i="8"/>
  <c r="P138" i="8"/>
  <c r="F138" i="8" s="1"/>
  <c r="E138" i="8"/>
  <c r="C138" i="8"/>
  <c r="P137" i="8"/>
  <c r="F137" i="8" s="1"/>
  <c r="I137" i="19" s="1"/>
  <c r="J137" i="19" s="1"/>
  <c r="E137" i="8"/>
  <c r="C137" i="8"/>
  <c r="P136" i="8"/>
  <c r="F136" i="8"/>
  <c r="I136" i="19" s="1"/>
  <c r="J136" i="19" s="1"/>
  <c r="E136" i="8"/>
  <c r="G136" i="8" s="1"/>
  <c r="C136" i="8"/>
  <c r="P135" i="8"/>
  <c r="F135" i="8"/>
  <c r="I135" i="19" s="1"/>
  <c r="J135" i="19" s="1"/>
  <c r="E135" i="8"/>
  <c r="C135" i="8"/>
  <c r="P134" i="8"/>
  <c r="F134" i="8" s="1"/>
  <c r="E134" i="8"/>
  <c r="C134" i="8"/>
  <c r="P133" i="8"/>
  <c r="F133" i="8" s="1"/>
  <c r="I133" i="19" s="1"/>
  <c r="J133" i="19" s="1"/>
  <c r="E133" i="8"/>
  <c r="G133" i="8" s="1"/>
  <c r="C133" i="8"/>
  <c r="P132" i="8"/>
  <c r="F132" i="8"/>
  <c r="I132" i="19" s="1"/>
  <c r="J132" i="19" s="1"/>
  <c r="E132" i="8"/>
  <c r="G132" i="8" s="1"/>
  <c r="C132" i="8"/>
  <c r="P131" i="8"/>
  <c r="F131" i="8"/>
  <c r="I131" i="19" s="1"/>
  <c r="J131" i="19" s="1"/>
  <c r="E131" i="8"/>
  <c r="C131" i="8"/>
  <c r="P130" i="8"/>
  <c r="F130" i="8" s="1"/>
  <c r="E130" i="8"/>
  <c r="C130" i="8"/>
  <c r="P129" i="8"/>
  <c r="F129" i="8" s="1"/>
  <c r="I129" i="19" s="1"/>
  <c r="J129" i="19" s="1"/>
  <c r="E129" i="8"/>
  <c r="C129" i="8"/>
  <c r="P128" i="8"/>
  <c r="F128" i="8"/>
  <c r="I128" i="19" s="1"/>
  <c r="J128" i="19" s="1"/>
  <c r="E128" i="8"/>
  <c r="G128" i="8" s="1"/>
  <c r="C128" i="8"/>
  <c r="P127" i="8"/>
  <c r="F127" i="8"/>
  <c r="I127" i="19" s="1"/>
  <c r="J127" i="19" s="1"/>
  <c r="E127" i="8"/>
  <c r="C127" i="8"/>
  <c r="P126" i="8"/>
  <c r="F126" i="8" s="1"/>
  <c r="E126" i="8"/>
  <c r="C126" i="8"/>
  <c r="P125" i="8"/>
  <c r="F125" i="8" s="1"/>
  <c r="I125" i="19" s="1"/>
  <c r="J125" i="19" s="1"/>
  <c r="E125" i="8"/>
  <c r="G125" i="8" s="1"/>
  <c r="C125" i="8"/>
  <c r="P124" i="8"/>
  <c r="F124" i="8"/>
  <c r="I124" i="19" s="1"/>
  <c r="J124" i="19" s="1"/>
  <c r="E124" i="8"/>
  <c r="G124" i="8" s="1"/>
  <c r="C124" i="8"/>
  <c r="P123" i="8"/>
  <c r="F123" i="8"/>
  <c r="I123" i="19" s="1"/>
  <c r="J123" i="19" s="1"/>
  <c r="E123" i="8"/>
  <c r="C123" i="8"/>
  <c r="P122" i="8"/>
  <c r="F122" i="8" s="1"/>
  <c r="E122" i="8"/>
  <c r="C122" i="8"/>
  <c r="P121" i="8"/>
  <c r="F121" i="8" s="1"/>
  <c r="I121" i="19" s="1"/>
  <c r="J121" i="19" s="1"/>
  <c r="E121" i="8"/>
  <c r="C121" i="8"/>
  <c r="P120" i="8"/>
  <c r="P165" i="8" s="1"/>
  <c r="F120" i="8"/>
  <c r="I120" i="19" s="1"/>
  <c r="E120" i="8"/>
  <c r="G120" i="8" s="1"/>
  <c r="C120" i="8"/>
  <c r="C119" i="8"/>
  <c r="M118" i="8"/>
  <c r="M119" i="8" s="1"/>
  <c r="M117" i="8"/>
  <c r="L117" i="8"/>
  <c r="I117" i="8"/>
  <c r="O116" i="8"/>
  <c r="O117" i="8" s="1"/>
  <c r="N116" i="8"/>
  <c r="N117" i="8" s="1"/>
  <c r="M116" i="8"/>
  <c r="L116" i="8"/>
  <c r="L178" i="8" s="1"/>
  <c r="K116" i="8"/>
  <c r="K117" i="8" s="1"/>
  <c r="J116" i="8"/>
  <c r="J117" i="8" s="1"/>
  <c r="I116" i="8"/>
  <c r="P115" i="8"/>
  <c r="F115" i="8"/>
  <c r="I115" i="19" s="1"/>
  <c r="J115" i="19" s="1"/>
  <c r="E115" i="8"/>
  <c r="G115" i="8" s="1"/>
  <c r="C115" i="8"/>
  <c r="P114" i="8"/>
  <c r="F114" i="8"/>
  <c r="I114" i="19" s="1"/>
  <c r="J114" i="19" s="1"/>
  <c r="E114" i="8"/>
  <c r="C114" i="8"/>
  <c r="P113" i="8"/>
  <c r="F113" i="8" s="1"/>
  <c r="E113" i="8"/>
  <c r="C113" i="8"/>
  <c r="M112" i="8"/>
  <c r="L112" i="8"/>
  <c r="I112" i="8"/>
  <c r="O111" i="8"/>
  <c r="O177" i="8" s="1"/>
  <c r="N111" i="8"/>
  <c r="N177" i="8" s="1"/>
  <c r="M111" i="8"/>
  <c r="L111" i="8"/>
  <c r="K111" i="8"/>
  <c r="K177" i="8" s="1"/>
  <c r="J111" i="8"/>
  <c r="J177" i="8" s="1"/>
  <c r="I111" i="8"/>
  <c r="P110" i="8"/>
  <c r="F110" i="8"/>
  <c r="I110" i="19" s="1"/>
  <c r="J110" i="19" s="1"/>
  <c r="E110" i="8"/>
  <c r="E111" i="8" s="1"/>
  <c r="C110" i="8"/>
  <c r="P109" i="8"/>
  <c r="F109" i="8"/>
  <c r="I109" i="19" s="1"/>
  <c r="J109" i="19" s="1"/>
  <c r="E109" i="8"/>
  <c r="C109" i="8"/>
  <c r="P108" i="8"/>
  <c r="F108" i="8" s="1"/>
  <c r="E108" i="8"/>
  <c r="C108" i="8"/>
  <c r="P107" i="8"/>
  <c r="P111" i="8" s="1"/>
  <c r="E107" i="8"/>
  <c r="C107" i="8"/>
  <c r="N106" i="8"/>
  <c r="M106" i="8"/>
  <c r="J106" i="8"/>
  <c r="I106" i="8"/>
  <c r="O105" i="8"/>
  <c r="O106" i="8" s="1"/>
  <c r="N105" i="8"/>
  <c r="N176" i="8" s="1"/>
  <c r="M105" i="8"/>
  <c r="M176" i="8" s="1"/>
  <c r="L105" i="8"/>
  <c r="L106" i="8" s="1"/>
  <c r="K105" i="8"/>
  <c r="K106" i="8" s="1"/>
  <c r="J105" i="8"/>
  <c r="J176" i="8" s="1"/>
  <c r="I105" i="8"/>
  <c r="I176" i="8" s="1"/>
  <c r="P104" i="8"/>
  <c r="F104" i="8"/>
  <c r="I104" i="19" s="1"/>
  <c r="J104" i="19" s="1"/>
  <c r="E104" i="8"/>
  <c r="C104" i="8"/>
  <c r="P103" i="8"/>
  <c r="F103" i="8" s="1"/>
  <c r="E103" i="8"/>
  <c r="C103" i="8"/>
  <c r="P102" i="8"/>
  <c r="F102" i="8" s="1"/>
  <c r="E102" i="8"/>
  <c r="G102" i="8" s="1"/>
  <c r="C102" i="8"/>
  <c r="P101" i="8"/>
  <c r="F101" i="8"/>
  <c r="I101" i="19" s="1"/>
  <c r="E101" i="8"/>
  <c r="E105" i="8" s="1"/>
  <c r="C101" i="8"/>
  <c r="N100" i="8"/>
  <c r="J100" i="8"/>
  <c r="O99" i="8"/>
  <c r="N99" i="8"/>
  <c r="M99" i="8"/>
  <c r="M175" i="8" s="1"/>
  <c r="L99" i="8"/>
  <c r="L175" i="8" s="1"/>
  <c r="K99" i="8"/>
  <c r="J99" i="8"/>
  <c r="I99" i="8"/>
  <c r="I175" i="8" s="1"/>
  <c r="P98" i="8"/>
  <c r="F98" i="8" s="1"/>
  <c r="E98" i="8"/>
  <c r="C98" i="8"/>
  <c r="P97" i="8"/>
  <c r="F97" i="8" s="1"/>
  <c r="I97" i="19" s="1"/>
  <c r="J97" i="19" s="1"/>
  <c r="E97" i="8"/>
  <c r="C97" i="8"/>
  <c r="P96" i="8"/>
  <c r="F96" i="8"/>
  <c r="I96" i="19" s="1"/>
  <c r="J96" i="19" s="1"/>
  <c r="E96" i="8"/>
  <c r="G96" i="8" s="1"/>
  <c r="C96" i="8"/>
  <c r="P95" i="8"/>
  <c r="F95" i="8"/>
  <c r="I95" i="19" s="1"/>
  <c r="J95" i="19" s="1"/>
  <c r="E95" i="8"/>
  <c r="C95" i="8"/>
  <c r="P94" i="8"/>
  <c r="F94" i="8" s="1"/>
  <c r="E94" i="8"/>
  <c r="C94" i="8"/>
  <c r="P93" i="8"/>
  <c r="F93" i="8" s="1"/>
  <c r="I93" i="19" s="1"/>
  <c r="J93" i="19" s="1"/>
  <c r="E93" i="8"/>
  <c r="G93" i="8" s="1"/>
  <c r="C93" i="8"/>
  <c r="P92" i="8"/>
  <c r="F92" i="8"/>
  <c r="I92" i="19" s="1"/>
  <c r="J92" i="19" s="1"/>
  <c r="E92" i="8"/>
  <c r="G92" i="8" s="1"/>
  <c r="C92" i="8"/>
  <c r="P91" i="8"/>
  <c r="F91" i="8"/>
  <c r="I91" i="19" s="1"/>
  <c r="J91" i="19" s="1"/>
  <c r="E91" i="8"/>
  <c r="C91" i="8"/>
  <c r="P90" i="8"/>
  <c r="F90" i="8" s="1"/>
  <c r="E90" i="8"/>
  <c r="C90" i="8"/>
  <c r="P89" i="8"/>
  <c r="F89" i="8" s="1"/>
  <c r="I89" i="19" s="1"/>
  <c r="J89" i="19" s="1"/>
  <c r="E89" i="8"/>
  <c r="C89" i="8"/>
  <c r="P88" i="8"/>
  <c r="F88" i="8"/>
  <c r="I88" i="19" s="1"/>
  <c r="J88" i="19" s="1"/>
  <c r="E88" i="8"/>
  <c r="C88" i="8"/>
  <c r="P87" i="8"/>
  <c r="F87" i="8"/>
  <c r="I87" i="19" s="1"/>
  <c r="E87" i="8"/>
  <c r="C87" i="8"/>
  <c r="C86" i="8"/>
  <c r="O85" i="8"/>
  <c r="O167" i="8" s="1"/>
  <c r="O168" i="8" s="1"/>
  <c r="N85" i="8"/>
  <c r="N86" i="8" s="1"/>
  <c r="M85" i="8"/>
  <c r="L85" i="8"/>
  <c r="L174" i="8" s="1"/>
  <c r="K85" i="8"/>
  <c r="K167" i="8" s="1"/>
  <c r="K168" i="8" s="1"/>
  <c r="J85" i="8"/>
  <c r="J86" i="8" s="1"/>
  <c r="I85" i="8"/>
  <c r="I174" i="8" s="1"/>
  <c r="P84" i="8"/>
  <c r="F84" i="8"/>
  <c r="I84" i="19" s="1"/>
  <c r="J84" i="19" s="1"/>
  <c r="E84" i="8"/>
  <c r="G84" i="8" s="1"/>
  <c r="C84" i="8"/>
  <c r="P83" i="8"/>
  <c r="F83" i="8"/>
  <c r="I83" i="19" s="1"/>
  <c r="J83" i="19" s="1"/>
  <c r="E83" i="8"/>
  <c r="C83" i="8"/>
  <c r="P82" i="8"/>
  <c r="F82" i="8" s="1"/>
  <c r="E82" i="8"/>
  <c r="C82" i="8"/>
  <c r="P81" i="8"/>
  <c r="F81" i="8" s="1"/>
  <c r="I81" i="19" s="1"/>
  <c r="J81" i="19" s="1"/>
  <c r="E81" i="8"/>
  <c r="G81" i="8" s="1"/>
  <c r="C81" i="8"/>
  <c r="P80" i="8"/>
  <c r="F80" i="8"/>
  <c r="I80" i="19" s="1"/>
  <c r="J80" i="19" s="1"/>
  <c r="E80" i="8"/>
  <c r="G80" i="8" s="1"/>
  <c r="C80" i="8"/>
  <c r="P79" i="8"/>
  <c r="F79" i="8"/>
  <c r="I79" i="19" s="1"/>
  <c r="J79" i="19" s="1"/>
  <c r="E79" i="8"/>
  <c r="C79" i="8"/>
  <c r="P78" i="8"/>
  <c r="F78" i="8" s="1"/>
  <c r="E78" i="8"/>
  <c r="C78" i="8"/>
  <c r="P77" i="8"/>
  <c r="F77" i="8" s="1"/>
  <c r="I77" i="19" s="1"/>
  <c r="J77" i="19" s="1"/>
  <c r="E77" i="8"/>
  <c r="C77" i="8"/>
  <c r="P76" i="8"/>
  <c r="F76" i="8"/>
  <c r="I76" i="19" s="1"/>
  <c r="J76" i="19" s="1"/>
  <c r="E76" i="8"/>
  <c r="G76" i="8" s="1"/>
  <c r="C76" i="8"/>
  <c r="P75" i="8"/>
  <c r="F75" i="8"/>
  <c r="I75" i="19" s="1"/>
  <c r="J75" i="19" s="1"/>
  <c r="E75" i="8"/>
  <c r="C75" i="8"/>
  <c r="P74" i="8"/>
  <c r="F74" i="8" s="1"/>
  <c r="E74" i="8"/>
  <c r="C74" i="8"/>
  <c r="P73" i="8"/>
  <c r="F73" i="8" s="1"/>
  <c r="I73" i="19" s="1"/>
  <c r="J73" i="19" s="1"/>
  <c r="E73" i="8"/>
  <c r="G73" i="8" s="1"/>
  <c r="C73" i="8"/>
  <c r="P72" i="8"/>
  <c r="F72" i="8"/>
  <c r="I72" i="19" s="1"/>
  <c r="J72" i="19" s="1"/>
  <c r="E72" i="8"/>
  <c r="G72" i="8" s="1"/>
  <c r="C72" i="8"/>
  <c r="P71" i="8"/>
  <c r="F71" i="8"/>
  <c r="I71" i="19" s="1"/>
  <c r="J71" i="19" s="1"/>
  <c r="E71" i="8"/>
  <c r="C71" i="8"/>
  <c r="P70" i="8"/>
  <c r="F70" i="8" s="1"/>
  <c r="E70" i="8"/>
  <c r="C70" i="8"/>
  <c r="P69" i="8"/>
  <c r="F69" i="8" s="1"/>
  <c r="I69" i="19" s="1"/>
  <c r="J69" i="19" s="1"/>
  <c r="E69" i="8"/>
  <c r="C69" i="8"/>
  <c r="P68" i="8"/>
  <c r="F68" i="8"/>
  <c r="I68" i="19" s="1"/>
  <c r="J68" i="19" s="1"/>
  <c r="E68" i="8"/>
  <c r="G68" i="8" s="1"/>
  <c r="C68" i="8"/>
  <c r="P67" i="8"/>
  <c r="F67" i="8"/>
  <c r="I67" i="19" s="1"/>
  <c r="J67" i="19" s="1"/>
  <c r="E67" i="8"/>
  <c r="C67" i="8"/>
  <c r="P66" i="8"/>
  <c r="F66" i="8" s="1"/>
  <c r="E66" i="8"/>
  <c r="C66" i="8"/>
  <c r="P65" i="8"/>
  <c r="F65" i="8" s="1"/>
  <c r="I65" i="19" s="1"/>
  <c r="J65" i="19" s="1"/>
  <c r="E65" i="8"/>
  <c r="G65" i="8" s="1"/>
  <c r="C65" i="8"/>
  <c r="P64" i="8"/>
  <c r="F64" i="8"/>
  <c r="I64" i="19" s="1"/>
  <c r="J64" i="19" s="1"/>
  <c r="E64" i="8"/>
  <c r="G64" i="8" s="1"/>
  <c r="C64" i="8"/>
  <c r="P63" i="8"/>
  <c r="F63" i="8"/>
  <c r="I63" i="19" s="1"/>
  <c r="J63" i="19" s="1"/>
  <c r="E63" i="8"/>
  <c r="C63" i="8"/>
  <c r="P62" i="8"/>
  <c r="F62" i="8" s="1"/>
  <c r="E62" i="8"/>
  <c r="C62" i="8"/>
  <c r="P61" i="8"/>
  <c r="F61" i="8" s="1"/>
  <c r="I61" i="19" s="1"/>
  <c r="J61" i="19" s="1"/>
  <c r="E61" i="8"/>
  <c r="C61" i="8"/>
  <c r="P60" i="8"/>
  <c r="F60" i="8"/>
  <c r="I60" i="19" s="1"/>
  <c r="E60" i="8"/>
  <c r="G60" i="8" s="1"/>
  <c r="C60" i="8"/>
  <c r="P59" i="8"/>
  <c r="F59" i="8"/>
  <c r="I59" i="19" s="1"/>
  <c r="J59" i="19" s="1"/>
  <c r="E59" i="8"/>
  <c r="C59" i="8"/>
  <c r="P58" i="8"/>
  <c r="F58" i="8" s="1"/>
  <c r="E58" i="8"/>
  <c r="C58" i="8"/>
  <c r="P57" i="8"/>
  <c r="F57" i="8" s="1"/>
  <c r="I57" i="19" s="1"/>
  <c r="J57" i="19" s="1"/>
  <c r="E57" i="8"/>
  <c r="G57" i="8" s="1"/>
  <c r="C57" i="8"/>
  <c r="P56" i="8"/>
  <c r="F56" i="8"/>
  <c r="I56" i="19" s="1"/>
  <c r="J56" i="19" s="1"/>
  <c r="E56" i="8"/>
  <c r="G56" i="8" s="1"/>
  <c r="C56" i="8"/>
  <c r="P55" i="8"/>
  <c r="F55" i="8"/>
  <c r="I55" i="19" s="1"/>
  <c r="J55" i="19" s="1"/>
  <c r="E55" i="8"/>
  <c r="C55" i="8"/>
  <c r="P54" i="8"/>
  <c r="F54" i="8" s="1"/>
  <c r="E54" i="8"/>
  <c r="C54" i="8"/>
  <c r="P53" i="8"/>
  <c r="F53" i="8" s="1"/>
  <c r="I53" i="19" s="1"/>
  <c r="J53" i="19" s="1"/>
  <c r="E53" i="8"/>
  <c r="C53" i="8"/>
  <c r="P52" i="8"/>
  <c r="F52" i="8"/>
  <c r="I52" i="19" s="1"/>
  <c r="J52" i="19" s="1"/>
  <c r="E52" i="8"/>
  <c r="G52" i="8" s="1"/>
  <c r="C52" i="8"/>
  <c r="P51" i="8"/>
  <c r="F51" i="8"/>
  <c r="I51" i="19" s="1"/>
  <c r="J51" i="19" s="1"/>
  <c r="E51" i="8"/>
  <c r="C51" i="8"/>
  <c r="P50" i="8"/>
  <c r="F50" i="8" s="1"/>
  <c r="E50" i="8"/>
  <c r="C50" i="8"/>
  <c r="P49" i="8"/>
  <c r="F49" i="8" s="1"/>
  <c r="I49" i="19" s="1"/>
  <c r="J49" i="19" s="1"/>
  <c r="E49" i="8"/>
  <c r="G49" i="8" s="1"/>
  <c r="C49" i="8"/>
  <c r="P48" i="8"/>
  <c r="F48" i="8"/>
  <c r="I48" i="19" s="1"/>
  <c r="J48" i="19" s="1"/>
  <c r="E48" i="8"/>
  <c r="G48" i="8" s="1"/>
  <c r="C48" i="8"/>
  <c r="P47" i="8"/>
  <c r="F47" i="8"/>
  <c r="I47" i="19" s="1"/>
  <c r="J47" i="19" s="1"/>
  <c r="E47" i="8"/>
  <c r="C47" i="8"/>
  <c r="P46" i="8"/>
  <c r="F46" i="8" s="1"/>
  <c r="E46" i="8"/>
  <c r="C46" i="8"/>
  <c r="P45" i="8"/>
  <c r="F45" i="8" s="1"/>
  <c r="I45" i="19" s="1"/>
  <c r="J45" i="19" s="1"/>
  <c r="E45" i="8"/>
  <c r="C45" i="8"/>
  <c r="P44" i="8"/>
  <c r="F44" i="8"/>
  <c r="I44" i="19" s="1"/>
  <c r="J44" i="19" s="1"/>
  <c r="E44" i="8"/>
  <c r="G44" i="8" s="1"/>
  <c r="C44" i="8"/>
  <c r="P43" i="8"/>
  <c r="F43" i="8"/>
  <c r="I43" i="19" s="1"/>
  <c r="J43" i="19" s="1"/>
  <c r="E43" i="8"/>
  <c r="C43" i="8"/>
  <c r="P42" i="8"/>
  <c r="F42" i="8" s="1"/>
  <c r="E42" i="8"/>
  <c r="C42" i="8"/>
  <c r="P41" i="8"/>
  <c r="F41" i="8" s="1"/>
  <c r="I41" i="19" s="1"/>
  <c r="J41" i="19" s="1"/>
  <c r="E41" i="8"/>
  <c r="C41" i="8"/>
  <c r="P40" i="8"/>
  <c r="F40" i="8" s="1"/>
  <c r="I40" i="19" s="1"/>
  <c r="E40" i="8"/>
  <c r="C40" i="8"/>
  <c r="P39" i="8"/>
  <c r="F39" i="8"/>
  <c r="I39" i="19" s="1"/>
  <c r="J39" i="19" s="1"/>
  <c r="E39" i="8"/>
  <c r="C39" i="8"/>
  <c r="P38" i="8"/>
  <c r="F38" i="8" s="1"/>
  <c r="E38" i="8"/>
  <c r="C38" i="8"/>
  <c r="P37" i="8"/>
  <c r="F37" i="8" s="1"/>
  <c r="I37" i="19" s="1"/>
  <c r="J37" i="19" s="1"/>
  <c r="E37" i="8"/>
  <c r="C37" i="8"/>
  <c r="P36" i="8"/>
  <c r="F36" i="8"/>
  <c r="I36" i="19" s="1"/>
  <c r="E36" i="8"/>
  <c r="G36" i="8" s="1"/>
  <c r="C36" i="8"/>
  <c r="P35" i="8"/>
  <c r="F35" i="8"/>
  <c r="I35" i="19" s="1"/>
  <c r="E35" i="8"/>
  <c r="C35" i="8"/>
  <c r="P34" i="8"/>
  <c r="F34" i="8" s="1"/>
  <c r="E34" i="8"/>
  <c r="C34" i="8"/>
  <c r="P33" i="8"/>
  <c r="F33" i="8" s="1"/>
  <c r="I33" i="19" s="1"/>
  <c r="J33" i="19" s="1"/>
  <c r="E33" i="8"/>
  <c r="G33" i="8" s="1"/>
  <c r="C33" i="8"/>
  <c r="P32" i="8"/>
  <c r="F32" i="8"/>
  <c r="I32" i="19" s="1"/>
  <c r="J32" i="19" s="1"/>
  <c r="E32" i="8"/>
  <c r="G32" i="8" s="1"/>
  <c r="C32" i="8"/>
  <c r="P31" i="8"/>
  <c r="F31" i="8"/>
  <c r="I31" i="19" s="1"/>
  <c r="E31" i="8"/>
  <c r="C31" i="8"/>
  <c r="P30" i="8"/>
  <c r="O30" i="8"/>
  <c r="O27" i="8"/>
  <c r="O173" i="8" s="1"/>
  <c r="N27" i="8"/>
  <c r="N28" i="8" s="1"/>
  <c r="M27" i="8"/>
  <c r="M28" i="8" s="1"/>
  <c r="L27" i="8"/>
  <c r="K27" i="8"/>
  <c r="K173" i="8" s="1"/>
  <c r="J27" i="8"/>
  <c r="J28" i="8" s="1"/>
  <c r="I27" i="8"/>
  <c r="I28" i="8" s="1"/>
  <c r="D27" i="8"/>
  <c r="P26" i="8"/>
  <c r="F26" i="8"/>
  <c r="I26" i="19" s="1"/>
  <c r="J26" i="19" s="1"/>
  <c r="E26" i="8"/>
  <c r="C26" i="8"/>
  <c r="P25" i="8"/>
  <c r="F25" i="8"/>
  <c r="I25" i="19" s="1"/>
  <c r="J25" i="19" s="1"/>
  <c r="E25" i="8"/>
  <c r="C25" i="8"/>
  <c r="P24" i="8"/>
  <c r="F24" i="8" s="1"/>
  <c r="E24" i="8"/>
  <c r="C24" i="8"/>
  <c r="P23" i="8"/>
  <c r="F23" i="8" s="1"/>
  <c r="E23" i="8"/>
  <c r="C23" i="8"/>
  <c r="P22" i="8"/>
  <c r="F22" i="8"/>
  <c r="I22" i="19" s="1"/>
  <c r="J22" i="19" s="1"/>
  <c r="E22" i="8"/>
  <c r="C22" i="8"/>
  <c r="P21" i="8"/>
  <c r="F21" i="8"/>
  <c r="I21" i="19" s="1"/>
  <c r="J21" i="19" s="1"/>
  <c r="E21" i="8"/>
  <c r="C21" i="8"/>
  <c r="P20" i="8"/>
  <c r="F20" i="8" s="1"/>
  <c r="E20" i="8"/>
  <c r="C20" i="8"/>
  <c r="P19" i="8"/>
  <c r="P27" i="8" s="1"/>
  <c r="C19" i="8"/>
  <c r="P18" i="8"/>
  <c r="M18" i="8"/>
  <c r="M30" i="8" s="1"/>
  <c r="L18" i="8"/>
  <c r="L30" i="8" s="1"/>
  <c r="K18" i="8"/>
  <c r="K30" i="8" s="1"/>
  <c r="J18" i="8"/>
  <c r="J30" i="8" s="1"/>
  <c r="I18" i="8"/>
  <c r="I30" i="8" s="1"/>
  <c r="O16" i="8"/>
  <c r="O86" i="8" s="1"/>
  <c r="N16" i="8"/>
  <c r="N172" i="8" s="1"/>
  <c r="M16" i="8"/>
  <c r="M172" i="8" s="1"/>
  <c r="L16" i="8"/>
  <c r="L172" i="8" s="1"/>
  <c r="K16" i="8"/>
  <c r="K166" i="8" s="1"/>
  <c r="J16" i="8"/>
  <c r="J172" i="8" s="1"/>
  <c r="I16" i="8"/>
  <c r="I172" i="8" s="1"/>
  <c r="P15" i="8"/>
  <c r="F15" i="8"/>
  <c r="I15" i="19" s="1"/>
  <c r="J15" i="19" s="1"/>
  <c r="E15" i="8"/>
  <c r="C15" i="8"/>
  <c r="P14" i="8"/>
  <c r="F14" i="8" s="1"/>
  <c r="E14" i="8"/>
  <c r="C14" i="8"/>
  <c r="P13" i="8"/>
  <c r="F13" i="8" s="1"/>
  <c r="E13" i="8"/>
  <c r="C13" i="8"/>
  <c r="P12" i="8"/>
  <c r="F12" i="8"/>
  <c r="I12" i="19" s="1"/>
  <c r="J12" i="19" s="1"/>
  <c r="E12" i="8"/>
  <c r="C12" i="8"/>
  <c r="P11" i="8"/>
  <c r="F11" i="8"/>
  <c r="I11" i="19" s="1"/>
  <c r="J11" i="19" s="1"/>
  <c r="E11" i="8"/>
  <c r="C11" i="8"/>
  <c r="P10" i="8"/>
  <c r="F10" i="8" s="1"/>
  <c r="E10" i="8"/>
  <c r="C10" i="8"/>
  <c r="P9" i="8"/>
  <c r="F9" i="8" s="1"/>
  <c r="E9" i="8"/>
  <c r="C9" i="8"/>
  <c r="P8" i="8"/>
  <c r="F8" i="8"/>
  <c r="I8" i="19" s="1"/>
  <c r="J8" i="19" s="1"/>
  <c r="E8" i="8"/>
  <c r="C8" i="8"/>
  <c r="P7" i="8"/>
  <c r="F7" i="8"/>
  <c r="I7" i="19" s="1"/>
  <c r="E7" i="8"/>
  <c r="E16" i="8" s="1"/>
  <c r="E172" i="8" s="1"/>
  <c r="C7" i="8"/>
  <c r="O6" i="8"/>
  <c r="N6" i="8"/>
  <c r="N30" i="8" s="1"/>
  <c r="E5" i="8"/>
  <c r="N179" i="7"/>
  <c r="M179" i="7"/>
  <c r="J179" i="7"/>
  <c r="I179" i="7"/>
  <c r="O177" i="7"/>
  <c r="K177" i="7"/>
  <c r="O176" i="7"/>
  <c r="N176" i="7"/>
  <c r="K176" i="7"/>
  <c r="J176" i="7"/>
  <c r="M175" i="7"/>
  <c r="I175" i="7"/>
  <c r="N172" i="7"/>
  <c r="J172" i="7"/>
  <c r="P171" i="7"/>
  <c r="I171" i="7"/>
  <c r="F171" i="7"/>
  <c r="F171" i="19" s="1"/>
  <c r="P170" i="7"/>
  <c r="M170" i="7"/>
  <c r="L170" i="7"/>
  <c r="K170" i="7"/>
  <c r="J170" i="7"/>
  <c r="I170" i="7"/>
  <c r="C166" i="7"/>
  <c r="O165" i="7"/>
  <c r="O179" i="7" s="1"/>
  <c r="N165" i="7"/>
  <c r="M165" i="7"/>
  <c r="L165" i="7"/>
  <c r="L179" i="7" s="1"/>
  <c r="K165" i="7"/>
  <c r="K179" i="7" s="1"/>
  <c r="J165" i="7"/>
  <c r="I165" i="7"/>
  <c r="P164" i="7"/>
  <c r="F164" i="7" s="1"/>
  <c r="E164" i="7"/>
  <c r="C164" i="7"/>
  <c r="P163" i="7"/>
  <c r="F163" i="7" s="1"/>
  <c r="F163" i="19" s="1"/>
  <c r="E163" i="7"/>
  <c r="C163" i="7"/>
  <c r="P162" i="7"/>
  <c r="F162" i="7"/>
  <c r="F162" i="19" s="1"/>
  <c r="E162" i="7"/>
  <c r="G162" i="7" s="1"/>
  <c r="C162" i="7"/>
  <c r="P161" i="7"/>
  <c r="F161" i="7"/>
  <c r="F161" i="19" s="1"/>
  <c r="E161" i="7"/>
  <c r="C161" i="7"/>
  <c r="P160" i="7"/>
  <c r="F160" i="7" s="1"/>
  <c r="E160" i="7"/>
  <c r="C160" i="7"/>
  <c r="P159" i="7"/>
  <c r="F159" i="7" s="1"/>
  <c r="F159" i="19" s="1"/>
  <c r="E159" i="7"/>
  <c r="G159" i="7" s="1"/>
  <c r="C159" i="7"/>
  <c r="P158" i="7"/>
  <c r="F158" i="7"/>
  <c r="F158" i="19" s="1"/>
  <c r="E158" i="7"/>
  <c r="G158" i="7" s="1"/>
  <c r="C158" i="7"/>
  <c r="P157" i="7"/>
  <c r="F157" i="7"/>
  <c r="F157" i="19" s="1"/>
  <c r="E157" i="7"/>
  <c r="C157" i="7"/>
  <c r="P156" i="7"/>
  <c r="F156" i="7" s="1"/>
  <c r="E156" i="7"/>
  <c r="C156" i="7"/>
  <c r="P155" i="7"/>
  <c r="F155" i="7" s="1"/>
  <c r="F155" i="19" s="1"/>
  <c r="C155" i="7"/>
  <c r="P154" i="7"/>
  <c r="F154" i="7"/>
  <c r="F154" i="19" s="1"/>
  <c r="E154" i="7"/>
  <c r="G154" i="7" s="1"/>
  <c r="C154" i="7"/>
  <c r="P153" i="7"/>
  <c r="F153" i="7"/>
  <c r="F153" i="19" s="1"/>
  <c r="E153" i="7"/>
  <c r="C153" i="7"/>
  <c r="P152" i="7"/>
  <c r="F152" i="7" s="1"/>
  <c r="E152" i="7"/>
  <c r="C152" i="7"/>
  <c r="P151" i="7"/>
  <c r="F151" i="7" s="1"/>
  <c r="F151" i="19" s="1"/>
  <c r="E151" i="7"/>
  <c r="G151" i="7" s="1"/>
  <c r="C151" i="7"/>
  <c r="P150" i="7"/>
  <c r="F150" i="7"/>
  <c r="F150" i="19" s="1"/>
  <c r="E150" i="7"/>
  <c r="G150" i="7" s="1"/>
  <c r="C150" i="7"/>
  <c r="P149" i="7"/>
  <c r="F149" i="7"/>
  <c r="F149" i="19" s="1"/>
  <c r="E149" i="7"/>
  <c r="C149" i="7"/>
  <c r="P148" i="7"/>
  <c r="F148" i="7" s="1"/>
  <c r="E148" i="7"/>
  <c r="C148" i="7"/>
  <c r="P147" i="7"/>
  <c r="F147" i="7" s="1"/>
  <c r="F147" i="19" s="1"/>
  <c r="E147" i="7"/>
  <c r="G147" i="7" s="1"/>
  <c r="C147" i="7"/>
  <c r="P146" i="7"/>
  <c r="F146" i="7"/>
  <c r="F146" i="19" s="1"/>
  <c r="E146" i="7"/>
  <c r="G146" i="7" s="1"/>
  <c r="C146" i="7"/>
  <c r="P145" i="7"/>
  <c r="F145" i="7"/>
  <c r="F145" i="19" s="1"/>
  <c r="E145" i="7"/>
  <c r="C145" i="7"/>
  <c r="P144" i="7"/>
  <c r="F144" i="7" s="1"/>
  <c r="E144" i="7"/>
  <c r="C144" i="7"/>
  <c r="P143" i="7"/>
  <c r="F143" i="7" s="1"/>
  <c r="F143" i="19" s="1"/>
  <c r="E143" i="7"/>
  <c r="G143" i="7" s="1"/>
  <c r="C143" i="7"/>
  <c r="P142" i="7"/>
  <c r="F142" i="7"/>
  <c r="F142" i="19" s="1"/>
  <c r="E142" i="7"/>
  <c r="G142" i="7" s="1"/>
  <c r="C142" i="7"/>
  <c r="P141" i="7"/>
  <c r="F141" i="7"/>
  <c r="F141" i="19" s="1"/>
  <c r="E141" i="7"/>
  <c r="C141" i="7"/>
  <c r="P140" i="7"/>
  <c r="F140" i="7" s="1"/>
  <c r="E140" i="7"/>
  <c r="C140" i="7"/>
  <c r="P139" i="7"/>
  <c r="F139" i="7" s="1"/>
  <c r="F139" i="19" s="1"/>
  <c r="E139" i="7"/>
  <c r="G139" i="7" s="1"/>
  <c r="C139" i="7"/>
  <c r="P138" i="7"/>
  <c r="F138" i="7"/>
  <c r="F138" i="19" s="1"/>
  <c r="E138" i="7"/>
  <c r="G138" i="7" s="1"/>
  <c r="C138" i="7"/>
  <c r="P137" i="7"/>
  <c r="F137" i="7"/>
  <c r="F137" i="19" s="1"/>
  <c r="E137" i="7"/>
  <c r="C137" i="7"/>
  <c r="P136" i="7"/>
  <c r="F136" i="7" s="1"/>
  <c r="E136" i="7"/>
  <c r="C136" i="7"/>
  <c r="P135" i="7"/>
  <c r="F135" i="7" s="1"/>
  <c r="F135" i="19" s="1"/>
  <c r="E135" i="7"/>
  <c r="G135" i="7" s="1"/>
  <c r="C135" i="7"/>
  <c r="P134" i="7"/>
  <c r="F134" i="7"/>
  <c r="F134" i="19" s="1"/>
  <c r="E134" i="7"/>
  <c r="G134" i="7" s="1"/>
  <c r="C134" i="7"/>
  <c r="P133" i="7"/>
  <c r="F133" i="7"/>
  <c r="F133" i="19" s="1"/>
  <c r="E133" i="7"/>
  <c r="C133" i="7"/>
  <c r="P132" i="7"/>
  <c r="F132" i="7" s="1"/>
  <c r="E132" i="7"/>
  <c r="C132" i="7"/>
  <c r="P131" i="7"/>
  <c r="F131" i="7" s="1"/>
  <c r="F131" i="19" s="1"/>
  <c r="E131" i="7"/>
  <c r="G131" i="7" s="1"/>
  <c r="C131" i="7"/>
  <c r="P130" i="7"/>
  <c r="F130" i="7"/>
  <c r="F130" i="19" s="1"/>
  <c r="E130" i="7"/>
  <c r="G130" i="7" s="1"/>
  <c r="C130" i="7"/>
  <c r="P129" i="7"/>
  <c r="F129" i="7"/>
  <c r="F129" i="19" s="1"/>
  <c r="E129" i="7"/>
  <c r="C129" i="7"/>
  <c r="P128" i="7"/>
  <c r="F128" i="7" s="1"/>
  <c r="E128" i="7"/>
  <c r="C128" i="7"/>
  <c r="P127" i="7"/>
  <c r="F127" i="7" s="1"/>
  <c r="F127" i="19" s="1"/>
  <c r="E127" i="7"/>
  <c r="G127" i="7" s="1"/>
  <c r="C127" i="7"/>
  <c r="P126" i="7"/>
  <c r="F126" i="7"/>
  <c r="F126" i="19" s="1"/>
  <c r="E126" i="7"/>
  <c r="G126" i="7" s="1"/>
  <c r="C126" i="7"/>
  <c r="P125" i="7"/>
  <c r="F125" i="7"/>
  <c r="F125" i="19" s="1"/>
  <c r="E125" i="7"/>
  <c r="C125" i="7"/>
  <c r="P124" i="7"/>
  <c r="F124" i="7" s="1"/>
  <c r="E124" i="7"/>
  <c r="C124" i="7"/>
  <c r="P123" i="7"/>
  <c r="F123" i="7" s="1"/>
  <c r="F123" i="19" s="1"/>
  <c r="E123" i="7"/>
  <c r="G123" i="7" s="1"/>
  <c r="C123" i="7"/>
  <c r="P122" i="7"/>
  <c r="F122" i="7"/>
  <c r="F122" i="19" s="1"/>
  <c r="E122" i="7"/>
  <c r="G122" i="7" s="1"/>
  <c r="C122" i="7"/>
  <c r="P121" i="7"/>
  <c r="F121" i="7"/>
  <c r="F121" i="19" s="1"/>
  <c r="E121" i="7"/>
  <c r="C121" i="7"/>
  <c r="P120" i="7"/>
  <c r="F120" i="7" s="1"/>
  <c r="E120" i="7"/>
  <c r="C120" i="7"/>
  <c r="C119" i="7"/>
  <c r="O118" i="7"/>
  <c r="O119" i="7" s="1"/>
  <c r="O117" i="7"/>
  <c r="N117" i="7"/>
  <c r="K117" i="7"/>
  <c r="J117" i="7"/>
  <c r="O116" i="7"/>
  <c r="O178" i="7" s="1"/>
  <c r="N116" i="7"/>
  <c r="N178" i="7" s="1"/>
  <c r="M116" i="7"/>
  <c r="M117" i="7" s="1"/>
  <c r="L116" i="7"/>
  <c r="L117" i="7" s="1"/>
  <c r="K116" i="7"/>
  <c r="K178" i="7" s="1"/>
  <c r="J116" i="7"/>
  <c r="J178" i="7" s="1"/>
  <c r="I116" i="7"/>
  <c r="I117" i="7" s="1"/>
  <c r="P115" i="7"/>
  <c r="F115" i="7" s="1"/>
  <c r="E115" i="7"/>
  <c r="C115" i="7"/>
  <c r="P114" i="7"/>
  <c r="F114" i="7" s="1"/>
  <c r="F114" i="19" s="1"/>
  <c r="E114" i="7"/>
  <c r="G114" i="7" s="1"/>
  <c r="C114" i="7"/>
  <c r="P113" i="7"/>
  <c r="F113" i="7"/>
  <c r="F113" i="19" s="1"/>
  <c r="E113" i="7"/>
  <c r="E116" i="7" s="1"/>
  <c r="C113" i="7"/>
  <c r="O112" i="7"/>
  <c r="N112" i="7"/>
  <c r="K112" i="7"/>
  <c r="J112" i="7"/>
  <c r="I112" i="7"/>
  <c r="O111" i="7"/>
  <c r="N111" i="7"/>
  <c r="N177" i="7" s="1"/>
  <c r="M111" i="7"/>
  <c r="M112" i="7" s="1"/>
  <c r="L111" i="7"/>
  <c r="L112" i="7" s="1"/>
  <c r="K111" i="7"/>
  <c r="J111" i="7"/>
  <c r="J177" i="7" s="1"/>
  <c r="I111" i="7"/>
  <c r="I177" i="7" s="1"/>
  <c r="P110" i="7"/>
  <c r="F110" i="7" s="1"/>
  <c r="E110" i="7"/>
  <c r="C110" i="7"/>
  <c r="P109" i="7"/>
  <c r="F109" i="7" s="1"/>
  <c r="F109" i="19" s="1"/>
  <c r="E109" i="7"/>
  <c r="C109" i="7"/>
  <c r="P108" i="7"/>
  <c r="F108" i="7"/>
  <c r="F108" i="19" s="1"/>
  <c r="E108" i="7"/>
  <c r="E111" i="7" s="1"/>
  <c r="C108" i="7"/>
  <c r="P107" i="7"/>
  <c r="F107" i="7"/>
  <c r="F107" i="19" s="1"/>
  <c r="E107" i="7"/>
  <c r="C107" i="7"/>
  <c r="O106" i="7"/>
  <c r="L106" i="7"/>
  <c r="K106" i="7"/>
  <c r="O105" i="7"/>
  <c r="N105" i="7"/>
  <c r="N106" i="7" s="1"/>
  <c r="M105" i="7"/>
  <c r="M176" i="7" s="1"/>
  <c r="L105" i="7"/>
  <c r="L176" i="7" s="1"/>
  <c r="K105" i="7"/>
  <c r="J105" i="7"/>
  <c r="J106" i="7" s="1"/>
  <c r="I105" i="7"/>
  <c r="I176" i="7" s="1"/>
  <c r="P104" i="7"/>
  <c r="F104" i="7" s="1"/>
  <c r="F104" i="19" s="1"/>
  <c r="E104" i="7"/>
  <c r="G104" i="7" s="1"/>
  <c r="C104" i="7"/>
  <c r="P103" i="7"/>
  <c r="F103" i="7"/>
  <c r="F103" i="19" s="1"/>
  <c r="E103" i="7"/>
  <c r="G103" i="7" s="1"/>
  <c r="C103" i="7"/>
  <c r="P102" i="7"/>
  <c r="F102" i="7"/>
  <c r="F102" i="19" s="1"/>
  <c r="E102" i="7"/>
  <c r="C102" i="7"/>
  <c r="P101" i="7"/>
  <c r="P105" i="7" s="1"/>
  <c r="E101" i="7"/>
  <c r="C101" i="7"/>
  <c r="L100" i="7"/>
  <c r="O99" i="7"/>
  <c r="O100" i="7" s="1"/>
  <c r="N99" i="7"/>
  <c r="N100" i="7" s="1"/>
  <c r="M99" i="7"/>
  <c r="L99" i="7"/>
  <c r="L175" i="7" s="1"/>
  <c r="K99" i="7"/>
  <c r="K100" i="7" s="1"/>
  <c r="J99" i="7"/>
  <c r="J167" i="7" s="1"/>
  <c r="J168" i="7" s="1"/>
  <c r="I99" i="7"/>
  <c r="P98" i="7"/>
  <c r="F98" i="7"/>
  <c r="F98" i="19" s="1"/>
  <c r="E98" i="7"/>
  <c r="G98" i="7" s="1"/>
  <c r="C98" i="7"/>
  <c r="P97" i="7"/>
  <c r="F97" i="7"/>
  <c r="F97" i="19" s="1"/>
  <c r="E97" i="7"/>
  <c r="C97" i="7"/>
  <c r="P96" i="7"/>
  <c r="F96" i="7" s="1"/>
  <c r="E96" i="7"/>
  <c r="C96" i="7"/>
  <c r="P95" i="7"/>
  <c r="F95" i="7" s="1"/>
  <c r="F95" i="19" s="1"/>
  <c r="E95" i="7"/>
  <c r="G95" i="7" s="1"/>
  <c r="C95" i="7"/>
  <c r="P94" i="7"/>
  <c r="F94" i="7"/>
  <c r="F94" i="19" s="1"/>
  <c r="E94" i="7"/>
  <c r="G94" i="7" s="1"/>
  <c r="C94" i="7"/>
  <c r="P93" i="7"/>
  <c r="F93" i="7"/>
  <c r="F93" i="19" s="1"/>
  <c r="E93" i="7"/>
  <c r="C93" i="7"/>
  <c r="P92" i="7"/>
  <c r="F92" i="7" s="1"/>
  <c r="E92" i="7"/>
  <c r="C92" i="7"/>
  <c r="P91" i="7"/>
  <c r="F91" i="7" s="1"/>
  <c r="F91" i="19" s="1"/>
  <c r="E91" i="7"/>
  <c r="C91" i="7"/>
  <c r="P90" i="7"/>
  <c r="F90" i="7"/>
  <c r="F90" i="19" s="1"/>
  <c r="E90" i="7"/>
  <c r="G90" i="7" s="1"/>
  <c r="C90" i="7"/>
  <c r="P89" i="7"/>
  <c r="F89" i="7"/>
  <c r="F89" i="19" s="1"/>
  <c r="E89" i="7"/>
  <c r="C89" i="7"/>
  <c r="P88" i="7"/>
  <c r="F88" i="7" s="1"/>
  <c r="E88" i="7"/>
  <c r="C88" i="7"/>
  <c r="P87" i="7"/>
  <c r="P99" i="7" s="1"/>
  <c r="E87" i="7"/>
  <c r="C87" i="7"/>
  <c r="C86" i="7"/>
  <c r="O85" i="7"/>
  <c r="O174" i="7" s="1"/>
  <c r="N85" i="7"/>
  <c r="N118" i="7" s="1"/>
  <c r="N119" i="7" s="1"/>
  <c r="M85" i="7"/>
  <c r="M167" i="7" s="1"/>
  <c r="M168" i="7" s="1"/>
  <c r="L85" i="7"/>
  <c r="L86" i="7" s="1"/>
  <c r="K85" i="7"/>
  <c r="K174" i="7" s="1"/>
  <c r="J85" i="7"/>
  <c r="J118" i="7" s="1"/>
  <c r="J119" i="7" s="1"/>
  <c r="I85" i="7"/>
  <c r="I167" i="7" s="1"/>
  <c r="I168" i="7" s="1"/>
  <c r="P84" i="7"/>
  <c r="F84" i="7" s="1"/>
  <c r="E84" i="7"/>
  <c r="C84" i="7"/>
  <c r="P83" i="7"/>
  <c r="F83" i="7" s="1"/>
  <c r="F83" i="19" s="1"/>
  <c r="E83" i="7"/>
  <c r="C83" i="7"/>
  <c r="P82" i="7"/>
  <c r="F82" i="7"/>
  <c r="F82" i="19" s="1"/>
  <c r="E82" i="7"/>
  <c r="G82" i="7" s="1"/>
  <c r="C82" i="7"/>
  <c r="P81" i="7"/>
  <c r="F81" i="7"/>
  <c r="F81" i="19" s="1"/>
  <c r="E81" i="7"/>
  <c r="C81" i="7"/>
  <c r="P80" i="7"/>
  <c r="F80" i="7" s="1"/>
  <c r="E80" i="7"/>
  <c r="C80" i="7"/>
  <c r="P79" i="7"/>
  <c r="F79" i="7" s="1"/>
  <c r="F79" i="19" s="1"/>
  <c r="E79" i="7"/>
  <c r="G79" i="7" s="1"/>
  <c r="C79" i="7"/>
  <c r="P78" i="7"/>
  <c r="F78" i="7"/>
  <c r="F78" i="19" s="1"/>
  <c r="E78" i="7"/>
  <c r="G78" i="7" s="1"/>
  <c r="C78" i="7"/>
  <c r="P77" i="7"/>
  <c r="F77" i="7"/>
  <c r="F77" i="19" s="1"/>
  <c r="E77" i="7"/>
  <c r="C77" i="7"/>
  <c r="P76" i="7"/>
  <c r="F76" i="7" s="1"/>
  <c r="E76" i="7"/>
  <c r="C76" i="7"/>
  <c r="P75" i="7"/>
  <c r="F75" i="7" s="1"/>
  <c r="F75" i="19" s="1"/>
  <c r="E75" i="7"/>
  <c r="C75" i="7"/>
  <c r="P74" i="7"/>
  <c r="F74" i="7"/>
  <c r="F74" i="19" s="1"/>
  <c r="E74" i="7"/>
  <c r="G74" i="7" s="1"/>
  <c r="C74" i="7"/>
  <c r="P73" i="7"/>
  <c r="F73" i="7"/>
  <c r="F73" i="19" s="1"/>
  <c r="E73" i="7"/>
  <c r="C73" i="7"/>
  <c r="P72" i="7"/>
  <c r="F72" i="7" s="1"/>
  <c r="E72" i="7"/>
  <c r="C72" i="7"/>
  <c r="P71" i="7"/>
  <c r="F71" i="7" s="1"/>
  <c r="F71" i="19" s="1"/>
  <c r="E71" i="7"/>
  <c r="G71" i="7" s="1"/>
  <c r="C71" i="7"/>
  <c r="P70" i="7"/>
  <c r="F70" i="7"/>
  <c r="F70" i="19" s="1"/>
  <c r="E70" i="7"/>
  <c r="G70" i="7" s="1"/>
  <c r="C70" i="7"/>
  <c r="P69" i="7"/>
  <c r="F69" i="7"/>
  <c r="F69" i="19" s="1"/>
  <c r="E69" i="7"/>
  <c r="C69" i="7"/>
  <c r="P68" i="7"/>
  <c r="F68" i="7" s="1"/>
  <c r="E68" i="7"/>
  <c r="C68" i="7"/>
  <c r="P67" i="7"/>
  <c r="F67" i="7" s="1"/>
  <c r="F67" i="19" s="1"/>
  <c r="E67" i="7"/>
  <c r="C67" i="7"/>
  <c r="P66" i="7"/>
  <c r="F66" i="7"/>
  <c r="F66" i="19" s="1"/>
  <c r="E66" i="7"/>
  <c r="G66" i="7" s="1"/>
  <c r="C66" i="7"/>
  <c r="P65" i="7"/>
  <c r="F65" i="7"/>
  <c r="F65" i="19" s="1"/>
  <c r="E65" i="7"/>
  <c r="C65" i="7"/>
  <c r="P64" i="7"/>
  <c r="F64" i="7" s="1"/>
  <c r="E64" i="7"/>
  <c r="C64" i="7"/>
  <c r="P63" i="7"/>
  <c r="F63" i="7" s="1"/>
  <c r="F63" i="19" s="1"/>
  <c r="E63" i="7"/>
  <c r="G63" i="7" s="1"/>
  <c r="C63" i="7"/>
  <c r="P62" i="7"/>
  <c r="F62" i="7"/>
  <c r="F62" i="19" s="1"/>
  <c r="E62" i="7"/>
  <c r="G62" i="7" s="1"/>
  <c r="C62" i="7"/>
  <c r="P61" i="7"/>
  <c r="F61" i="7"/>
  <c r="F61" i="19" s="1"/>
  <c r="E61" i="7"/>
  <c r="C61" i="7"/>
  <c r="P60" i="7"/>
  <c r="F60" i="7" s="1"/>
  <c r="E60" i="7"/>
  <c r="C60" i="7"/>
  <c r="P59" i="7"/>
  <c r="F59" i="7" s="1"/>
  <c r="F59" i="19" s="1"/>
  <c r="E59" i="7"/>
  <c r="C59" i="7"/>
  <c r="P58" i="7"/>
  <c r="F58" i="7"/>
  <c r="F58" i="19" s="1"/>
  <c r="E58" i="7"/>
  <c r="G58" i="7" s="1"/>
  <c r="C58" i="7"/>
  <c r="P57" i="7"/>
  <c r="F57" i="7"/>
  <c r="F57" i="19" s="1"/>
  <c r="E57" i="7"/>
  <c r="C57" i="7"/>
  <c r="P56" i="7"/>
  <c r="F56" i="7" s="1"/>
  <c r="E56" i="7"/>
  <c r="C56" i="7"/>
  <c r="P55" i="7"/>
  <c r="F55" i="7" s="1"/>
  <c r="F55" i="19" s="1"/>
  <c r="E55" i="7"/>
  <c r="G55" i="7" s="1"/>
  <c r="C55" i="7"/>
  <c r="P54" i="7"/>
  <c r="F54" i="7"/>
  <c r="F54" i="19" s="1"/>
  <c r="E54" i="7"/>
  <c r="G54" i="7" s="1"/>
  <c r="C54" i="7"/>
  <c r="P53" i="7"/>
  <c r="F53" i="7"/>
  <c r="F53" i="19" s="1"/>
  <c r="E53" i="7"/>
  <c r="C53" i="7"/>
  <c r="P52" i="7"/>
  <c r="F52" i="7" s="1"/>
  <c r="E52" i="7"/>
  <c r="C52" i="7"/>
  <c r="P51" i="7"/>
  <c r="F51" i="7" s="1"/>
  <c r="F51" i="19" s="1"/>
  <c r="E51" i="7"/>
  <c r="C51" i="7"/>
  <c r="P50" i="7"/>
  <c r="F50" i="7"/>
  <c r="F50" i="19" s="1"/>
  <c r="E50" i="7"/>
  <c r="G50" i="7" s="1"/>
  <c r="C50" i="7"/>
  <c r="P49" i="7"/>
  <c r="F49" i="7"/>
  <c r="F49" i="19" s="1"/>
  <c r="E49" i="7"/>
  <c r="C49" i="7"/>
  <c r="P48" i="7"/>
  <c r="F48" i="7" s="1"/>
  <c r="E48" i="7"/>
  <c r="C48" i="7"/>
  <c r="P47" i="7"/>
  <c r="F47" i="7" s="1"/>
  <c r="F47" i="19" s="1"/>
  <c r="E47" i="7"/>
  <c r="G47" i="7" s="1"/>
  <c r="C47" i="7"/>
  <c r="P46" i="7"/>
  <c r="F46" i="7"/>
  <c r="F46" i="19" s="1"/>
  <c r="E46" i="7"/>
  <c r="G46" i="7" s="1"/>
  <c r="C46" i="7"/>
  <c r="P45" i="7"/>
  <c r="F45" i="7"/>
  <c r="F45" i="19" s="1"/>
  <c r="E45" i="7"/>
  <c r="C45" i="7"/>
  <c r="P44" i="7"/>
  <c r="F44" i="7" s="1"/>
  <c r="E44" i="7"/>
  <c r="C44" i="7"/>
  <c r="P43" i="7"/>
  <c r="F43" i="7" s="1"/>
  <c r="F43" i="19" s="1"/>
  <c r="E43" i="7"/>
  <c r="C43" i="7"/>
  <c r="P42" i="7"/>
  <c r="F42" i="7"/>
  <c r="F42" i="19" s="1"/>
  <c r="E42" i="7"/>
  <c r="G42" i="7" s="1"/>
  <c r="C42" i="7"/>
  <c r="P41" i="7"/>
  <c r="F41" i="7"/>
  <c r="F41" i="19" s="1"/>
  <c r="E41" i="7"/>
  <c r="C41" i="7"/>
  <c r="P40" i="7"/>
  <c r="F40" i="7" s="1"/>
  <c r="E40" i="7"/>
  <c r="C40" i="7"/>
  <c r="P39" i="7"/>
  <c r="F39" i="7" s="1"/>
  <c r="F39" i="19" s="1"/>
  <c r="E39" i="7"/>
  <c r="G39" i="7" s="1"/>
  <c r="C39" i="7"/>
  <c r="P38" i="7"/>
  <c r="F38" i="7"/>
  <c r="F38" i="19" s="1"/>
  <c r="E38" i="7"/>
  <c r="G38" i="7" s="1"/>
  <c r="C38" i="7"/>
  <c r="P37" i="7"/>
  <c r="F37" i="7"/>
  <c r="F37" i="19" s="1"/>
  <c r="E37" i="7"/>
  <c r="C37" i="7"/>
  <c r="P36" i="7"/>
  <c r="F36" i="7" s="1"/>
  <c r="F36" i="19" s="1"/>
  <c r="C36" i="7"/>
  <c r="P35" i="7"/>
  <c r="F35" i="7" s="1"/>
  <c r="F35" i="19" s="1"/>
  <c r="E35" i="7"/>
  <c r="G35" i="7" s="1"/>
  <c r="C35" i="7"/>
  <c r="P34" i="7"/>
  <c r="F34" i="7"/>
  <c r="F34" i="19" s="1"/>
  <c r="E34" i="7"/>
  <c r="G34" i="7" s="1"/>
  <c r="C34" i="7"/>
  <c r="P33" i="7"/>
  <c r="F33" i="7"/>
  <c r="F33" i="19" s="1"/>
  <c r="E33" i="7"/>
  <c r="C33" i="7"/>
  <c r="P32" i="7"/>
  <c r="F32" i="7" s="1"/>
  <c r="E32" i="7"/>
  <c r="C32" i="7"/>
  <c r="P31" i="7"/>
  <c r="F31" i="7" s="1"/>
  <c r="E31" i="7"/>
  <c r="G31" i="7" s="1"/>
  <c r="C31" i="7"/>
  <c r="O30" i="7"/>
  <c r="N30" i="7"/>
  <c r="O27" i="7"/>
  <c r="O173" i="7" s="1"/>
  <c r="N27" i="7"/>
  <c r="N173" i="7" s="1"/>
  <c r="M27" i="7"/>
  <c r="M173" i="7" s="1"/>
  <c r="L27" i="7"/>
  <c r="L28" i="7" s="1"/>
  <c r="K27" i="7"/>
  <c r="K28" i="7" s="1"/>
  <c r="J27" i="7"/>
  <c r="J173" i="7" s="1"/>
  <c r="I27" i="7"/>
  <c r="I173" i="7" s="1"/>
  <c r="D27" i="7"/>
  <c r="P26" i="7"/>
  <c r="F26" i="7" s="1"/>
  <c r="E26" i="7"/>
  <c r="C26" i="7"/>
  <c r="P25" i="7"/>
  <c r="F25" i="7" s="1"/>
  <c r="E25" i="7"/>
  <c r="C25" i="7"/>
  <c r="P24" i="7"/>
  <c r="F24" i="7"/>
  <c r="F24" i="19" s="1"/>
  <c r="E24" i="7"/>
  <c r="C24" i="7"/>
  <c r="P23" i="7"/>
  <c r="F23" i="7"/>
  <c r="F23" i="19" s="1"/>
  <c r="E23" i="7"/>
  <c r="C23" i="7"/>
  <c r="P22" i="7"/>
  <c r="F22" i="7" s="1"/>
  <c r="E22" i="7"/>
  <c r="C22" i="7"/>
  <c r="P21" i="7"/>
  <c r="F21" i="7" s="1"/>
  <c r="E21" i="7"/>
  <c r="C21" i="7"/>
  <c r="P20" i="7"/>
  <c r="F20" i="7"/>
  <c r="F20" i="19" s="1"/>
  <c r="E20" i="7"/>
  <c r="C20" i="7"/>
  <c r="P19" i="7"/>
  <c r="F19" i="7"/>
  <c r="F19" i="19" s="1"/>
  <c r="C19" i="7"/>
  <c r="P18" i="7"/>
  <c r="P30" i="7" s="1"/>
  <c r="M18" i="7"/>
  <c r="M30" i="7" s="1"/>
  <c r="L18" i="7"/>
  <c r="L30" i="7" s="1"/>
  <c r="K18" i="7"/>
  <c r="K30" i="7" s="1"/>
  <c r="J18" i="7"/>
  <c r="J30" i="7" s="1"/>
  <c r="I18" i="7"/>
  <c r="I30" i="7" s="1"/>
  <c r="O16" i="7"/>
  <c r="O86" i="7" s="1"/>
  <c r="N16" i="7"/>
  <c r="N166" i="7" s="1"/>
  <c r="M16" i="7"/>
  <c r="M172" i="7" s="1"/>
  <c r="L16" i="7"/>
  <c r="L172" i="7" s="1"/>
  <c r="K16" i="7"/>
  <c r="J16" i="7"/>
  <c r="J166" i="7" s="1"/>
  <c r="I16" i="7"/>
  <c r="I172" i="7" s="1"/>
  <c r="P15" i="7"/>
  <c r="F15" i="7" s="1"/>
  <c r="E15" i="7"/>
  <c r="C15" i="7"/>
  <c r="P14" i="7"/>
  <c r="F14" i="7"/>
  <c r="F14" i="19" s="1"/>
  <c r="E14" i="7"/>
  <c r="C14" i="7"/>
  <c r="P13" i="7"/>
  <c r="F13" i="7"/>
  <c r="F13" i="19" s="1"/>
  <c r="E13" i="7"/>
  <c r="C13" i="7"/>
  <c r="P12" i="7"/>
  <c r="F12" i="7" s="1"/>
  <c r="E12" i="7"/>
  <c r="C12" i="7"/>
  <c r="P11" i="7"/>
  <c r="F11" i="7" s="1"/>
  <c r="E11" i="7"/>
  <c r="C11" i="7"/>
  <c r="P10" i="7"/>
  <c r="F10" i="7"/>
  <c r="F10" i="19" s="1"/>
  <c r="E10" i="7"/>
  <c r="C10" i="7"/>
  <c r="P9" i="7"/>
  <c r="F9" i="7"/>
  <c r="F9" i="19" s="1"/>
  <c r="E9" i="7"/>
  <c r="C9" i="7"/>
  <c r="P8" i="7"/>
  <c r="F8" i="7" s="1"/>
  <c r="E8" i="7"/>
  <c r="C8" i="7"/>
  <c r="P7" i="7"/>
  <c r="P16" i="7" s="1"/>
  <c r="P172" i="7" s="1"/>
  <c r="E7" i="7"/>
  <c r="E16" i="7" s="1"/>
  <c r="E172" i="7" s="1"/>
  <c r="C7" i="7"/>
  <c r="E5" i="7"/>
  <c r="O176" i="6"/>
  <c r="K176" i="6"/>
  <c r="G176" i="6"/>
  <c r="D173" i="6"/>
  <c r="E172" i="6"/>
  <c r="Q171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O165" i="6"/>
  <c r="O179" i="6" s="1"/>
  <c r="N165" i="6"/>
  <c r="N179" i="6" s="1"/>
  <c r="K165" i="6"/>
  <c r="K179" i="6" s="1"/>
  <c r="J165" i="6"/>
  <c r="J179" i="6" s="1"/>
  <c r="G165" i="6"/>
  <c r="G179" i="6" s="1"/>
  <c r="F165" i="6"/>
  <c r="F179" i="6" s="1"/>
  <c r="Q164" i="6"/>
  <c r="Q163" i="6"/>
  <c r="Q162" i="6"/>
  <c r="Q161" i="6"/>
  <c r="Q160" i="6"/>
  <c r="Q159" i="6"/>
  <c r="Q158" i="6"/>
  <c r="Q157" i="6"/>
  <c r="Q156" i="6"/>
  <c r="L165" i="6"/>
  <c r="K155" i="19"/>
  <c r="H155" i="19"/>
  <c r="E155" i="19"/>
  <c r="Q154" i="6"/>
  <c r="Q153" i="6"/>
  <c r="Q152" i="6"/>
  <c r="Q151" i="6"/>
  <c r="Q150" i="6"/>
  <c r="Q149" i="6"/>
  <c r="Q148" i="6"/>
  <c r="Q147" i="6"/>
  <c r="Q146" i="6"/>
  <c r="Q145" i="6"/>
  <c r="Q144" i="6"/>
  <c r="Q143" i="6"/>
  <c r="P165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P116" i="6"/>
  <c r="P178" i="6" s="1"/>
  <c r="O116" i="6"/>
  <c r="N116" i="6"/>
  <c r="N117" i="6" s="1"/>
  <c r="M116" i="6"/>
  <c r="M178" i="6" s="1"/>
  <c r="L116" i="6"/>
  <c r="L178" i="6" s="1"/>
  <c r="K116" i="6"/>
  <c r="K117" i="6" s="1"/>
  <c r="J116" i="6"/>
  <c r="J117" i="6" s="1"/>
  <c r="I116" i="6"/>
  <c r="I178" i="6" s="1"/>
  <c r="H116" i="6"/>
  <c r="H178" i="6" s="1"/>
  <c r="G116" i="6"/>
  <c r="F116" i="6"/>
  <c r="F117" i="6" s="1"/>
  <c r="E116" i="6"/>
  <c r="E178" i="6" s="1"/>
  <c r="Q115" i="6"/>
  <c r="Q114" i="6"/>
  <c r="Q113" i="6"/>
  <c r="M112" i="6"/>
  <c r="E112" i="6"/>
  <c r="P111" i="6"/>
  <c r="O111" i="6"/>
  <c r="N111" i="6"/>
  <c r="M111" i="6"/>
  <c r="M177" i="6" s="1"/>
  <c r="L111" i="6"/>
  <c r="K111" i="6"/>
  <c r="K112" i="6" s="1"/>
  <c r="J111" i="6"/>
  <c r="I111" i="6"/>
  <c r="I177" i="6" s="1"/>
  <c r="H111" i="6"/>
  <c r="G111" i="6"/>
  <c r="F111" i="6"/>
  <c r="F177" i="6" s="1"/>
  <c r="E111" i="6"/>
  <c r="E177" i="6" s="1"/>
  <c r="Q110" i="6"/>
  <c r="Q109" i="6"/>
  <c r="Q108" i="6"/>
  <c r="Q107" i="6"/>
  <c r="P105" i="6"/>
  <c r="P176" i="6" s="1"/>
  <c r="O105" i="6"/>
  <c r="N105" i="6"/>
  <c r="N176" i="6" s="1"/>
  <c r="M105" i="6"/>
  <c r="M176" i="6" s="1"/>
  <c r="L105" i="6"/>
  <c r="L176" i="6" s="1"/>
  <c r="K105" i="6"/>
  <c r="J105" i="6"/>
  <c r="J176" i="6" s="1"/>
  <c r="I105" i="6"/>
  <c r="I176" i="6" s="1"/>
  <c r="H105" i="6"/>
  <c r="H176" i="6" s="1"/>
  <c r="G105" i="6"/>
  <c r="F105" i="6"/>
  <c r="F176" i="6" s="1"/>
  <c r="E105" i="6"/>
  <c r="E176" i="6" s="1"/>
  <c r="Q176" i="6" s="1"/>
  <c r="Q104" i="6"/>
  <c r="Q103" i="6"/>
  <c r="Q102" i="6"/>
  <c r="Q101" i="6"/>
  <c r="P99" i="6"/>
  <c r="O99" i="6"/>
  <c r="O175" i="6" s="1"/>
  <c r="N99" i="6"/>
  <c r="N175" i="6" s="1"/>
  <c r="M99" i="6"/>
  <c r="M175" i="6" s="1"/>
  <c r="L99" i="6"/>
  <c r="K99" i="6"/>
  <c r="K175" i="6" s="1"/>
  <c r="J99" i="6"/>
  <c r="J175" i="6" s="1"/>
  <c r="I99" i="6"/>
  <c r="I175" i="6" s="1"/>
  <c r="H99" i="6"/>
  <c r="G99" i="6"/>
  <c r="G175" i="6" s="1"/>
  <c r="F99" i="6"/>
  <c r="F175" i="6" s="1"/>
  <c r="E99" i="6"/>
  <c r="E175" i="6" s="1"/>
  <c r="Q98" i="6"/>
  <c r="Q97" i="6"/>
  <c r="Q96" i="6"/>
  <c r="Q95" i="6"/>
  <c r="Q94" i="6"/>
  <c r="Q93" i="6"/>
  <c r="Q92" i="6"/>
  <c r="Q91" i="6"/>
  <c r="Q90" i="6"/>
  <c r="Q89" i="6"/>
  <c r="Q88" i="6"/>
  <c r="Q87" i="6"/>
  <c r="P85" i="6"/>
  <c r="P174" i="6" s="1"/>
  <c r="L85" i="6"/>
  <c r="L174" i="6" s="1"/>
  <c r="H85" i="6"/>
  <c r="H174" i="6" s="1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M85" i="6"/>
  <c r="Q36" i="19"/>
  <c r="N36" i="19"/>
  <c r="K36" i="19"/>
  <c r="H36" i="19"/>
  <c r="E36" i="19"/>
  <c r="Q35" i="6"/>
  <c r="Q34" i="6"/>
  <c r="Q33" i="6"/>
  <c r="Q32" i="6"/>
  <c r="Q31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Q26" i="6"/>
  <c r="Q25" i="6"/>
  <c r="Q24" i="6"/>
  <c r="Q23" i="6"/>
  <c r="Q22" i="6"/>
  <c r="Q21" i="6"/>
  <c r="Q20" i="6"/>
  <c r="J19" i="6"/>
  <c r="I19" i="6"/>
  <c r="Q19" i="19" s="1"/>
  <c r="Q27" i="19" s="1"/>
  <c r="F19" i="6"/>
  <c r="H19" i="19" s="1"/>
  <c r="H27" i="19" s="1"/>
  <c r="E19" i="6"/>
  <c r="E19" i="19" s="1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P16" i="6"/>
  <c r="P19" i="6" s="1"/>
  <c r="O16" i="6"/>
  <c r="O172" i="6" s="1"/>
  <c r="N16" i="6"/>
  <c r="N172" i="6" s="1"/>
  <c r="M16" i="6"/>
  <c r="M19" i="6" s="1"/>
  <c r="L16" i="6"/>
  <c r="L19" i="6" s="1"/>
  <c r="K16" i="6"/>
  <c r="K172" i="6" s="1"/>
  <c r="J16" i="6"/>
  <c r="J172" i="6" s="1"/>
  <c r="I16" i="6"/>
  <c r="I172" i="6" s="1"/>
  <c r="H16" i="6"/>
  <c r="H19" i="6" s="1"/>
  <c r="G16" i="6"/>
  <c r="G172" i="6" s="1"/>
  <c r="F16" i="6"/>
  <c r="F172" i="6" s="1"/>
  <c r="E16" i="6"/>
  <c r="Q15" i="6"/>
  <c r="Q14" i="6"/>
  <c r="Q13" i="6"/>
  <c r="Q12" i="6"/>
  <c r="Q11" i="6"/>
  <c r="Q10" i="6"/>
  <c r="Q9" i="6"/>
  <c r="Q8" i="6"/>
  <c r="Q7" i="6"/>
  <c r="M48" i="4"/>
  <c r="M43" i="4"/>
  <c r="H41" i="4" s="1"/>
  <c r="H43" i="4" s="1"/>
  <c r="D43" i="4"/>
  <c r="D31" i="4"/>
  <c r="D33" i="4" s="1"/>
  <c r="H45" i="4" s="1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O127" i="3"/>
  <c r="N127" i="3"/>
  <c r="K127" i="3"/>
  <c r="J127" i="3"/>
  <c r="I127" i="3"/>
  <c r="H127" i="3"/>
  <c r="G127" i="3"/>
  <c r="F127" i="3"/>
  <c r="E127" i="3"/>
  <c r="D127" i="3"/>
  <c r="AD22" i="3"/>
  <c r="AD23" i="3" s="1"/>
  <c r="AC22" i="3"/>
  <c r="AC23" i="3" s="1"/>
  <c r="AB22" i="3"/>
  <c r="AB23" i="3" s="1"/>
  <c r="Z22" i="3"/>
  <c r="Z23" i="3" s="1"/>
  <c r="X22" i="3"/>
  <c r="X23" i="3" s="1"/>
  <c r="V22" i="3"/>
  <c r="V23" i="3" s="1"/>
  <c r="U22" i="3"/>
  <c r="U23" i="3" s="1"/>
  <c r="T22" i="3"/>
  <c r="T23" i="3" s="1"/>
  <c r="O22" i="3"/>
  <c r="O23" i="3" s="1"/>
  <c r="M22" i="3"/>
  <c r="M23" i="3" s="1"/>
  <c r="K22" i="3"/>
  <c r="K23" i="3" s="1"/>
  <c r="J22" i="3"/>
  <c r="J23" i="3" s="1"/>
  <c r="I22" i="3"/>
  <c r="I23" i="3" s="1"/>
  <c r="G22" i="3"/>
  <c r="G23" i="3" s="1"/>
  <c r="E22" i="3"/>
  <c r="E23" i="3" s="1"/>
  <c r="AC16" i="3"/>
  <c r="AA16" i="3"/>
  <c r="AA22" i="3" s="1"/>
  <c r="AA23" i="3" s="1"/>
  <c r="Y16" i="3"/>
  <c r="Y22" i="3" s="1"/>
  <c r="Y23" i="3" s="1"/>
  <c r="W16" i="3"/>
  <c r="W22" i="3" s="1"/>
  <c r="W23" i="3" s="1"/>
  <c r="U16" i="3"/>
  <c r="S16" i="3"/>
  <c r="S22" i="3" s="1"/>
  <c r="S23" i="3" s="1"/>
  <c r="N16" i="3"/>
  <c r="N22" i="3" s="1"/>
  <c r="N23" i="3" s="1"/>
  <c r="L16" i="3"/>
  <c r="L22" i="3" s="1"/>
  <c r="L23" i="3" s="1"/>
  <c r="J16" i="3"/>
  <c r="H16" i="3"/>
  <c r="H22" i="3" s="1"/>
  <c r="H23" i="3" s="1"/>
  <c r="F16" i="3"/>
  <c r="F22" i="3" s="1"/>
  <c r="F23" i="3" s="1"/>
  <c r="E16" i="3"/>
  <c r="D16" i="3"/>
  <c r="D22" i="3" s="1"/>
  <c r="D23" i="3" s="1"/>
  <c r="L139" i="2"/>
  <c r="AA138" i="2"/>
  <c r="Z138" i="2"/>
  <c r="W138" i="2"/>
  <c r="V138" i="2"/>
  <c r="S138" i="2"/>
  <c r="R138" i="2"/>
  <c r="O138" i="2"/>
  <c r="N138" i="2"/>
  <c r="Z137" i="2"/>
  <c r="Y137" i="2"/>
  <c r="V137" i="2"/>
  <c r="U137" i="2"/>
  <c r="R137" i="2"/>
  <c r="Q137" i="2"/>
  <c r="N137" i="2"/>
  <c r="M137" i="2"/>
  <c r="I137" i="2"/>
  <c r="H137" i="2"/>
  <c r="E137" i="2"/>
  <c r="D137" i="2"/>
  <c r="X136" i="2"/>
  <c r="T136" i="2"/>
  <c r="P136" i="2"/>
  <c r="K136" i="2"/>
  <c r="H136" i="2"/>
  <c r="G136" i="2"/>
  <c r="D136" i="2"/>
  <c r="I134" i="2"/>
  <c r="Z133" i="2"/>
  <c r="Y133" i="2"/>
  <c r="V133" i="2"/>
  <c r="U133" i="2"/>
  <c r="R133" i="2"/>
  <c r="Q133" i="2"/>
  <c r="N133" i="2"/>
  <c r="M133" i="2"/>
  <c r="I133" i="2"/>
  <c r="H133" i="2"/>
  <c r="E133" i="2"/>
  <c r="D133" i="2"/>
  <c r="AA127" i="2"/>
  <c r="W127" i="2"/>
  <c r="S127" i="2"/>
  <c r="O127" i="2"/>
  <c r="AA125" i="2"/>
  <c r="Z125" i="2"/>
  <c r="Z127" i="2" s="1"/>
  <c r="Y125" i="2"/>
  <c r="Y138" i="2" s="1"/>
  <c r="X125" i="2"/>
  <c r="X138" i="2" s="1"/>
  <c r="W125" i="2"/>
  <c r="V125" i="2"/>
  <c r="V127" i="2" s="1"/>
  <c r="U125" i="2"/>
  <c r="U138" i="2" s="1"/>
  <c r="T125" i="2"/>
  <c r="T138" i="2" s="1"/>
  <c r="S125" i="2"/>
  <c r="R125" i="2"/>
  <c r="R127" i="2" s="1"/>
  <c r="Q125" i="2"/>
  <c r="Q138" i="2" s="1"/>
  <c r="P125" i="2"/>
  <c r="P138" i="2" s="1"/>
  <c r="O125" i="2"/>
  <c r="N125" i="2"/>
  <c r="N127" i="2" s="1"/>
  <c r="M125" i="2"/>
  <c r="M138" i="2" s="1"/>
  <c r="L125" i="2"/>
  <c r="K125" i="2"/>
  <c r="K138" i="2" s="1"/>
  <c r="J125" i="2"/>
  <c r="J138" i="2" s="1"/>
  <c r="I125" i="2"/>
  <c r="I138" i="2" s="1"/>
  <c r="H125" i="2"/>
  <c r="H138" i="2" s="1"/>
  <c r="G125" i="2"/>
  <c r="G138" i="2" s="1"/>
  <c r="F125" i="2"/>
  <c r="F138" i="2" s="1"/>
  <c r="E125" i="2"/>
  <c r="E138" i="2" s="1"/>
  <c r="D125" i="2"/>
  <c r="D138" i="2" s="1"/>
  <c r="Y108" i="2"/>
  <c r="U108" i="2"/>
  <c r="Q108" i="2"/>
  <c r="AA106" i="2"/>
  <c r="AA137" i="2" s="1"/>
  <c r="Z106" i="2"/>
  <c r="Y106" i="2"/>
  <c r="X106" i="2"/>
  <c r="X137" i="2" s="1"/>
  <c r="W106" i="2"/>
  <c r="W137" i="2" s="1"/>
  <c r="V106" i="2"/>
  <c r="U106" i="2"/>
  <c r="T106" i="2"/>
  <c r="T137" i="2" s="1"/>
  <c r="S106" i="2"/>
  <c r="S137" i="2" s="1"/>
  <c r="R106" i="2"/>
  <c r="Q106" i="2"/>
  <c r="P106" i="2"/>
  <c r="P137" i="2" s="1"/>
  <c r="O106" i="2"/>
  <c r="O137" i="2" s="1"/>
  <c r="N106" i="2"/>
  <c r="M106" i="2"/>
  <c r="L106" i="2"/>
  <c r="K106" i="2"/>
  <c r="K137" i="2" s="1"/>
  <c r="J106" i="2"/>
  <c r="J108" i="2" s="1"/>
  <c r="I106" i="2"/>
  <c r="I108" i="2" s="1"/>
  <c r="H106" i="2"/>
  <c r="H108" i="2" s="1"/>
  <c r="G106" i="2"/>
  <c r="G137" i="2" s="1"/>
  <c r="F106" i="2"/>
  <c r="F108" i="2" s="1"/>
  <c r="E106" i="2"/>
  <c r="E108" i="2" s="1"/>
  <c r="D106" i="2"/>
  <c r="D108" i="2" s="1"/>
  <c r="AA93" i="2"/>
  <c r="W93" i="2"/>
  <c r="S93" i="2"/>
  <c r="O93" i="2"/>
  <c r="AA91" i="2"/>
  <c r="AA136" i="2" s="1"/>
  <c r="Z91" i="2"/>
  <c r="Z93" i="2" s="1"/>
  <c r="Y91" i="2"/>
  <c r="Y93" i="2" s="1"/>
  <c r="X91" i="2"/>
  <c r="W91" i="2"/>
  <c r="W136" i="2" s="1"/>
  <c r="V91" i="2"/>
  <c r="V93" i="2" s="1"/>
  <c r="U91" i="2"/>
  <c r="U93" i="2" s="1"/>
  <c r="T91" i="2"/>
  <c r="S91" i="2"/>
  <c r="S136" i="2" s="1"/>
  <c r="R91" i="2"/>
  <c r="R93" i="2" s="1"/>
  <c r="Q91" i="2"/>
  <c r="Q93" i="2" s="1"/>
  <c r="P91" i="2"/>
  <c r="O91" i="2"/>
  <c r="O136" i="2" s="1"/>
  <c r="N91" i="2"/>
  <c r="N93" i="2" s="1"/>
  <c r="M91" i="2"/>
  <c r="M136" i="2" s="1"/>
  <c r="L91" i="2"/>
  <c r="K91" i="2"/>
  <c r="K93" i="2" s="1"/>
  <c r="J91" i="2"/>
  <c r="J136" i="2" s="1"/>
  <c r="I91" i="2"/>
  <c r="I136" i="2" s="1"/>
  <c r="H91" i="2"/>
  <c r="H93" i="2" s="1"/>
  <c r="G91" i="2"/>
  <c r="G93" i="2" s="1"/>
  <c r="F91" i="2"/>
  <c r="F136" i="2" s="1"/>
  <c r="E91" i="2"/>
  <c r="E136" i="2" s="1"/>
  <c r="D91" i="2"/>
  <c r="D93" i="2" s="1"/>
  <c r="Y59" i="2"/>
  <c r="U59" i="2"/>
  <c r="Q59" i="2"/>
  <c r="AA57" i="2"/>
  <c r="AA59" i="2" s="1"/>
  <c r="Y57" i="2"/>
  <c r="Y135" i="2" s="1"/>
  <c r="W57" i="2"/>
  <c r="W59" i="2" s="1"/>
  <c r="U57" i="2"/>
  <c r="U135" i="2" s="1"/>
  <c r="S57" i="2"/>
  <c r="S135" i="2" s="1"/>
  <c r="Q57" i="2"/>
  <c r="Q135" i="2" s="1"/>
  <c r="O57" i="2"/>
  <c r="O59" i="2" s="1"/>
  <c r="M57" i="2"/>
  <c r="M135" i="2" s="1"/>
  <c r="L57" i="2"/>
  <c r="K57" i="2"/>
  <c r="K59" i="2" s="1"/>
  <c r="I57" i="2"/>
  <c r="I135" i="2" s="1"/>
  <c r="G57" i="2"/>
  <c r="G59" i="2" s="1"/>
  <c r="E57" i="2"/>
  <c r="E135" i="2" s="1"/>
  <c r="Z53" i="2"/>
  <c r="Z57" i="2" s="1"/>
  <c r="R53" i="2"/>
  <c r="R57" i="2" s="1"/>
  <c r="H53" i="2"/>
  <c r="H57" i="2" s="1"/>
  <c r="AA22" i="2"/>
  <c r="AA134" i="2" s="1"/>
  <c r="Z22" i="2"/>
  <c r="Z134" i="2" s="1"/>
  <c r="Y22" i="2"/>
  <c r="Y134" i="2" s="1"/>
  <c r="W22" i="2"/>
  <c r="W23" i="2" s="1"/>
  <c r="V22" i="2"/>
  <c r="V134" i="2" s="1"/>
  <c r="U22" i="2"/>
  <c r="U134" i="2" s="1"/>
  <c r="S22" i="2"/>
  <c r="S23" i="2" s="1"/>
  <c r="R22" i="2"/>
  <c r="R134" i="2" s="1"/>
  <c r="Q22" i="2"/>
  <c r="Q134" i="2" s="1"/>
  <c r="O22" i="2"/>
  <c r="O134" i="2" s="1"/>
  <c r="N22" i="2"/>
  <c r="N134" i="2" s="1"/>
  <c r="M22" i="2"/>
  <c r="M134" i="2" s="1"/>
  <c r="K22" i="2"/>
  <c r="K134" i="2" s="1"/>
  <c r="J22" i="2"/>
  <c r="J23" i="2" s="1"/>
  <c r="I22" i="2"/>
  <c r="I23" i="2" s="1"/>
  <c r="G22" i="2"/>
  <c r="G23" i="2" s="1"/>
  <c r="F22" i="2"/>
  <c r="F134" i="2" s="1"/>
  <c r="Z16" i="2"/>
  <c r="X16" i="2"/>
  <c r="X22" i="2" s="1"/>
  <c r="V16" i="2"/>
  <c r="T16" i="2"/>
  <c r="T22" i="2" s="1"/>
  <c r="R16" i="2"/>
  <c r="P16" i="2"/>
  <c r="P22" i="2" s="1"/>
  <c r="N16" i="2"/>
  <c r="L16" i="2"/>
  <c r="L22" i="2" s="1"/>
  <c r="L23" i="2" s="1"/>
  <c r="J16" i="2"/>
  <c r="H16" i="2"/>
  <c r="H22" i="2" s="1"/>
  <c r="F16" i="2"/>
  <c r="D16" i="2"/>
  <c r="D22" i="2" s="1"/>
  <c r="AA13" i="2"/>
  <c r="AA133" i="2" s="1"/>
  <c r="Z13" i="2"/>
  <c r="Y13" i="2"/>
  <c r="X13" i="2"/>
  <c r="X133" i="2" s="1"/>
  <c r="W13" i="2"/>
  <c r="W133" i="2" s="1"/>
  <c r="V13" i="2"/>
  <c r="U13" i="2"/>
  <c r="T13" i="2"/>
  <c r="T133" i="2" s="1"/>
  <c r="S13" i="2"/>
  <c r="S133" i="2" s="1"/>
  <c r="R13" i="2"/>
  <c r="Q13" i="2"/>
  <c r="P13" i="2"/>
  <c r="P133" i="2" s="1"/>
  <c r="O13" i="2"/>
  <c r="O133" i="2" s="1"/>
  <c r="N13" i="2"/>
  <c r="M13" i="2"/>
  <c r="L13" i="2"/>
  <c r="K13" i="2"/>
  <c r="K133" i="2" s="1"/>
  <c r="J13" i="2"/>
  <c r="J133" i="2" s="1"/>
  <c r="I13" i="2"/>
  <c r="H13" i="2"/>
  <c r="G13" i="2"/>
  <c r="G133" i="2" s="1"/>
  <c r="F13" i="2"/>
  <c r="F133" i="2" s="1"/>
  <c r="E13" i="2"/>
  <c r="E16" i="2" s="1"/>
  <c r="E22" i="2" s="1"/>
  <c r="D13" i="2"/>
  <c r="X53" i="2" s="1"/>
  <c r="X57" i="2" s="1"/>
  <c r="L139" i="1"/>
  <c r="AA138" i="1"/>
  <c r="X138" i="1"/>
  <c r="W138" i="1"/>
  <c r="T138" i="1"/>
  <c r="S138" i="1"/>
  <c r="P138" i="1"/>
  <c r="O138" i="1"/>
  <c r="J138" i="1"/>
  <c r="F138" i="1"/>
  <c r="AA137" i="1"/>
  <c r="Z137" i="1"/>
  <c r="W137" i="1"/>
  <c r="V137" i="1"/>
  <c r="S137" i="1"/>
  <c r="R137" i="1"/>
  <c r="O137" i="1"/>
  <c r="N137" i="1"/>
  <c r="J137" i="1"/>
  <c r="I137" i="1"/>
  <c r="F137" i="1"/>
  <c r="E137" i="1"/>
  <c r="Y136" i="1"/>
  <c r="U136" i="1"/>
  <c r="Q136" i="1"/>
  <c r="M136" i="1"/>
  <c r="I136" i="1"/>
  <c r="H136" i="1"/>
  <c r="E136" i="1"/>
  <c r="D136" i="1"/>
  <c r="K135" i="1"/>
  <c r="G135" i="1"/>
  <c r="W134" i="1"/>
  <c r="AA133" i="1"/>
  <c r="Z133" i="1"/>
  <c r="W133" i="1"/>
  <c r="V133" i="1"/>
  <c r="S133" i="1"/>
  <c r="R133" i="1"/>
  <c r="O133" i="1"/>
  <c r="N133" i="1"/>
  <c r="J133" i="1"/>
  <c r="I133" i="1"/>
  <c r="F133" i="1"/>
  <c r="E133" i="1"/>
  <c r="AA125" i="1"/>
  <c r="Z125" i="1"/>
  <c r="Y125" i="1"/>
  <c r="Y138" i="1" s="1"/>
  <c r="X125" i="1"/>
  <c r="W125" i="1"/>
  <c r="V125" i="1"/>
  <c r="U125" i="1"/>
  <c r="U138" i="1" s="1"/>
  <c r="T125" i="1"/>
  <c r="S125" i="1"/>
  <c r="R125" i="1"/>
  <c r="Q125" i="1"/>
  <c r="Q138" i="1" s="1"/>
  <c r="P125" i="1"/>
  <c r="O125" i="1"/>
  <c r="N125" i="1"/>
  <c r="M125" i="1"/>
  <c r="M138" i="1" s="1"/>
  <c r="L125" i="1"/>
  <c r="K125" i="1"/>
  <c r="K138" i="1" s="1"/>
  <c r="J125" i="1"/>
  <c r="I125" i="1"/>
  <c r="I138" i="1" s="1"/>
  <c r="H125" i="1"/>
  <c r="H138" i="1" s="1"/>
  <c r="G125" i="1"/>
  <c r="G138" i="1" s="1"/>
  <c r="F125" i="1"/>
  <c r="E125" i="1"/>
  <c r="E138" i="1" s="1"/>
  <c r="D125" i="1"/>
  <c r="D138" i="1" s="1"/>
  <c r="AA106" i="1"/>
  <c r="Z106" i="1"/>
  <c r="Y106" i="1"/>
  <c r="Y137" i="1" s="1"/>
  <c r="X106" i="1"/>
  <c r="W106" i="1"/>
  <c r="V106" i="1"/>
  <c r="U106" i="1"/>
  <c r="U137" i="1" s="1"/>
  <c r="T106" i="1"/>
  <c r="S106" i="1"/>
  <c r="R106" i="1"/>
  <c r="Q106" i="1"/>
  <c r="Q137" i="1" s="1"/>
  <c r="P106" i="1"/>
  <c r="O106" i="1"/>
  <c r="N106" i="1"/>
  <c r="M106" i="1"/>
  <c r="M137" i="1" s="1"/>
  <c r="L106" i="1"/>
  <c r="K106" i="1"/>
  <c r="J106" i="1"/>
  <c r="I106" i="1"/>
  <c r="H106" i="1"/>
  <c r="H137" i="1" s="1"/>
  <c r="G106" i="1"/>
  <c r="F106" i="1"/>
  <c r="E106" i="1"/>
  <c r="D106" i="1"/>
  <c r="D137" i="1" s="1"/>
  <c r="AA91" i="1"/>
  <c r="Z91" i="1"/>
  <c r="Y91" i="1"/>
  <c r="X91" i="1"/>
  <c r="X136" i="1" s="1"/>
  <c r="W91" i="1"/>
  <c r="V91" i="1"/>
  <c r="U91" i="1"/>
  <c r="T91" i="1"/>
  <c r="T136" i="1" s="1"/>
  <c r="S91" i="1"/>
  <c r="R91" i="1"/>
  <c r="Q91" i="1"/>
  <c r="P91" i="1"/>
  <c r="P136" i="1" s="1"/>
  <c r="O91" i="1"/>
  <c r="N91" i="1"/>
  <c r="M91" i="1"/>
  <c r="L91" i="1"/>
  <c r="K91" i="1"/>
  <c r="K136" i="1" s="1"/>
  <c r="J91" i="1"/>
  <c r="J136" i="1" s="1"/>
  <c r="I91" i="1"/>
  <c r="H91" i="1"/>
  <c r="G91" i="1"/>
  <c r="G136" i="1" s="1"/>
  <c r="F91" i="1"/>
  <c r="F136" i="1" s="1"/>
  <c r="E91" i="1"/>
  <c r="D91" i="1"/>
  <c r="AA57" i="1"/>
  <c r="AA135" i="1" s="1"/>
  <c r="Y57" i="1"/>
  <c r="W57" i="1"/>
  <c r="W135" i="1" s="1"/>
  <c r="U57" i="1"/>
  <c r="S57" i="1"/>
  <c r="S135" i="1" s="1"/>
  <c r="Q57" i="1"/>
  <c r="O57" i="1"/>
  <c r="O135" i="1" s="1"/>
  <c r="M57" i="1"/>
  <c r="M135" i="1" s="1"/>
  <c r="L57" i="1"/>
  <c r="K57" i="1"/>
  <c r="I57" i="1"/>
  <c r="I135" i="1" s="1"/>
  <c r="G57" i="1"/>
  <c r="E57" i="1"/>
  <c r="AA22" i="1"/>
  <c r="AA23" i="1" s="1"/>
  <c r="Y22" i="1"/>
  <c r="Y134" i="1" s="1"/>
  <c r="X22" i="1"/>
  <c r="X134" i="1" s="1"/>
  <c r="W22" i="1"/>
  <c r="W23" i="1" s="1"/>
  <c r="U22" i="1"/>
  <c r="U134" i="1" s="1"/>
  <c r="S22" i="1"/>
  <c r="S23" i="1" s="1"/>
  <c r="Q22" i="1"/>
  <c r="Q134" i="1" s="1"/>
  <c r="P22" i="1"/>
  <c r="P134" i="1" s="1"/>
  <c r="O22" i="1"/>
  <c r="O134" i="1" s="1"/>
  <c r="M22" i="1"/>
  <c r="M134" i="1" s="1"/>
  <c r="K22" i="1"/>
  <c r="K134" i="1" s="1"/>
  <c r="I22" i="1"/>
  <c r="I134" i="1" s="1"/>
  <c r="H22" i="1"/>
  <c r="G22" i="1"/>
  <c r="G134" i="1" s="1"/>
  <c r="Z16" i="1"/>
  <c r="Z22" i="1" s="1"/>
  <c r="X16" i="1"/>
  <c r="V16" i="1"/>
  <c r="V22" i="1" s="1"/>
  <c r="T16" i="1"/>
  <c r="T22" i="1" s="1"/>
  <c r="R16" i="1"/>
  <c r="R22" i="1" s="1"/>
  <c r="P16" i="1"/>
  <c r="N16" i="1"/>
  <c r="N22" i="1" s="1"/>
  <c r="L16" i="1"/>
  <c r="L22" i="1" s="1"/>
  <c r="J16" i="1"/>
  <c r="J22" i="1" s="1"/>
  <c r="J134" i="1" s="1"/>
  <c r="H16" i="1"/>
  <c r="F16" i="1"/>
  <c r="F22" i="1" s="1"/>
  <c r="D16" i="1"/>
  <c r="D22" i="1" s="1"/>
  <c r="AA13" i="1"/>
  <c r="Z13" i="1"/>
  <c r="Y13" i="1"/>
  <c r="Y133" i="1" s="1"/>
  <c r="X13" i="1"/>
  <c r="X133" i="1" s="1"/>
  <c r="W13" i="1"/>
  <c r="V13" i="1"/>
  <c r="U13" i="1"/>
  <c r="U133" i="1" s="1"/>
  <c r="T13" i="1"/>
  <c r="T133" i="1" s="1"/>
  <c r="S13" i="1"/>
  <c r="R13" i="1"/>
  <c r="Q13" i="1"/>
  <c r="Q133" i="1" s="1"/>
  <c r="P13" i="1"/>
  <c r="P133" i="1" s="1"/>
  <c r="O13" i="1"/>
  <c r="N13" i="1"/>
  <c r="M13" i="1"/>
  <c r="M133" i="1" s="1"/>
  <c r="L13" i="1"/>
  <c r="K13" i="1"/>
  <c r="K133" i="1" s="1"/>
  <c r="J13" i="1"/>
  <c r="I13" i="1"/>
  <c r="H13" i="1"/>
  <c r="H133" i="1" s="1"/>
  <c r="G13" i="1"/>
  <c r="G133" i="1" s="1"/>
  <c r="F13" i="1"/>
  <c r="E13" i="1"/>
  <c r="E16" i="1" s="1"/>
  <c r="E22" i="1" s="1"/>
  <c r="D13" i="1"/>
  <c r="J127" i="1" s="1"/>
  <c r="AO9" i="19" l="1"/>
  <c r="AL16" i="19"/>
  <c r="Q16" i="6"/>
  <c r="O117" i="6"/>
  <c r="O112" i="6"/>
  <c r="N16" i="19"/>
  <c r="K16" i="19"/>
  <c r="K172" i="19" s="1"/>
  <c r="G112" i="6"/>
  <c r="AO10" i="19"/>
  <c r="G117" i="6"/>
  <c r="AH155" i="19"/>
  <c r="M155" i="19"/>
  <c r="J155" i="19"/>
  <c r="P155" i="19"/>
  <c r="AE154" i="19"/>
  <c r="S154" i="19"/>
  <c r="V153" i="19"/>
  <c r="Y143" i="19"/>
  <c r="AH143" i="19"/>
  <c r="AK142" i="19"/>
  <c r="Y142" i="19"/>
  <c r="AI165" i="19"/>
  <c r="AI166" i="19" s="1"/>
  <c r="M142" i="19"/>
  <c r="P141" i="19"/>
  <c r="AO135" i="19"/>
  <c r="AO133" i="19"/>
  <c r="AE128" i="19"/>
  <c r="K99" i="19"/>
  <c r="N118" i="13"/>
  <c r="N119" i="13" s="1"/>
  <c r="G73" i="13"/>
  <c r="N174" i="13"/>
  <c r="P85" i="11"/>
  <c r="G94" i="10"/>
  <c r="P99" i="10"/>
  <c r="P99" i="9"/>
  <c r="G94" i="9"/>
  <c r="N118" i="9"/>
  <c r="N119" i="9" s="1"/>
  <c r="N174" i="9"/>
  <c r="AH93" i="19"/>
  <c r="N99" i="19"/>
  <c r="E99" i="8"/>
  <c r="AC99" i="19"/>
  <c r="AC175" i="19" s="1"/>
  <c r="T99" i="19"/>
  <c r="T175" i="19" s="1"/>
  <c r="W99" i="19"/>
  <c r="W100" i="19" s="1"/>
  <c r="E100" i="6"/>
  <c r="AI99" i="19"/>
  <c r="AI175" i="19" s="1"/>
  <c r="S80" i="19"/>
  <c r="AE80" i="19"/>
  <c r="AN77" i="19"/>
  <c r="P78" i="19"/>
  <c r="M78" i="19"/>
  <c r="AN73" i="19"/>
  <c r="S73" i="19"/>
  <c r="AO73" i="19"/>
  <c r="G73" i="9"/>
  <c r="AH60" i="19"/>
  <c r="J60" i="19"/>
  <c r="S60" i="19"/>
  <c r="AK55" i="19"/>
  <c r="AB55" i="19"/>
  <c r="P57" i="19"/>
  <c r="AN57" i="19"/>
  <c r="AO47" i="19"/>
  <c r="J40" i="19"/>
  <c r="AH40" i="19"/>
  <c r="AO40" i="19"/>
  <c r="J118" i="9"/>
  <c r="J119" i="9" s="1"/>
  <c r="J174" i="9"/>
  <c r="G40" i="8"/>
  <c r="K86" i="7"/>
  <c r="K118" i="7"/>
  <c r="K119" i="7" s="1"/>
  <c r="AE43" i="19"/>
  <c r="S43" i="19"/>
  <c r="P85" i="8"/>
  <c r="I118" i="8"/>
  <c r="I119" i="8" s="1"/>
  <c r="G41" i="8"/>
  <c r="AE40" i="19"/>
  <c r="AO42" i="19"/>
  <c r="AO43" i="19"/>
  <c r="J35" i="19"/>
  <c r="AN37" i="19"/>
  <c r="AO37" i="19"/>
  <c r="AE37" i="19"/>
  <c r="P36" i="19"/>
  <c r="M36" i="19"/>
  <c r="AO8" i="19"/>
  <c r="H117" i="6"/>
  <c r="L117" i="6"/>
  <c r="AI16" i="19"/>
  <c r="AI172" i="19" s="1"/>
  <c r="P112" i="6"/>
  <c r="P117" i="6"/>
  <c r="H172" i="6"/>
  <c r="P172" i="6"/>
  <c r="E16" i="10"/>
  <c r="E172" i="10" s="1"/>
  <c r="L172" i="6"/>
  <c r="I100" i="6"/>
  <c r="H112" i="6"/>
  <c r="L112" i="6"/>
  <c r="M172" i="6"/>
  <c r="N19" i="6"/>
  <c r="H100" i="6"/>
  <c r="L100" i="6"/>
  <c r="P100" i="6"/>
  <c r="J112" i="6"/>
  <c r="N112" i="6"/>
  <c r="I112" i="6"/>
  <c r="E16" i="13"/>
  <c r="E172" i="13" s="1"/>
  <c r="E16" i="9"/>
  <c r="E172" i="9" s="1"/>
  <c r="AO142" i="19"/>
  <c r="AB142" i="19"/>
  <c r="AN142" i="19"/>
  <c r="M100" i="6"/>
  <c r="AF99" i="19"/>
  <c r="AF100" i="19" s="1"/>
  <c r="L175" i="6"/>
  <c r="AN94" i="19"/>
  <c r="Z99" i="19"/>
  <c r="Z175" i="19" s="1"/>
  <c r="AL99" i="19"/>
  <c r="AL100" i="19" s="1"/>
  <c r="P175" i="6"/>
  <c r="AB94" i="19"/>
  <c r="H175" i="6"/>
  <c r="Q99" i="19"/>
  <c r="Q100" i="19" s="1"/>
  <c r="E99" i="11"/>
  <c r="E175" i="11" s="1"/>
  <c r="Q99" i="6"/>
  <c r="AN35" i="19"/>
  <c r="AB35" i="19"/>
  <c r="L23" i="1"/>
  <c r="T134" i="1"/>
  <c r="T23" i="1"/>
  <c r="J53" i="1"/>
  <c r="J57" i="1" s="1"/>
  <c r="G59" i="1"/>
  <c r="Q59" i="1"/>
  <c r="N136" i="1"/>
  <c r="N93" i="1"/>
  <c r="Z136" i="1"/>
  <c r="Z93" i="1"/>
  <c r="I108" i="1"/>
  <c r="Z108" i="1"/>
  <c r="O127" i="1"/>
  <c r="W127" i="1"/>
  <c r="T127" i="1"/>
  <c r="S134" i="1"/>
  <c r="P166" i="6"/>
  <c r="P179" i="6"/>
  <c r="F22" i="19"/>
  <c r="G22" i="7"/>
  <c r="G43" i="19"/>
  <c r="G67" i="19"/>
  <c r="G83" i="19"/>
  <c r="G109" i="19"/>
  <c r="F140" i="19"/>
  <c r="G140" i="7"/>
  <c r="G155" i="19"/>
  <c r="AP155" i="19"/>
  <c r="I113" i="19"/>
  <c r="G113" i="8"/>
  <c r="F116" i="8"/>
  <c r="E178" i="9"/>
  <c r="O56" i="19"/>
  <c r="P56" i="19" s="1"/>
  <c r="G56" i="10"/>
  <c r="O120" i="19"/>
  <c r="F165" i="10"/>
  <c r="G120" i="10"/>
  <c r="O128" i="19"/>
  <c r="P128" i="19" s="1"/>
  <c r="G128" i="10"/>
  <c r="O144" i="19"/>
  <c r="P144" i="19" s="1"/>
  <c r="G144" i="10"/>
  <c r="O152" i="19"/>
  <c r="P152" i="19" s="1"/>
  <c r="G152" i="10"/>
  <c r="R38" i="19"/>
  <c r="S38" i="19" s="1"/>
  <c r="G38" i="11"/>
  <c r="R62" i="19"/>
  <c r="S62" i="19" s="1"/>
  <c r="G62" i="11"/>
  <c r="E100" i="11"/>
  <c r="M139" i="1"/>
  <c r="N132" i="1" s="1"/>
  <c r="F23" i="1"/>
  <c r="V134" i="1"/>
  <c r="V23" i="1"/>
  <c r="H23" i="1"/>
  <c r="S93" i="1"/>
  <c r="AA93" i="1"/>
  <c r="F108" i="1"/>
  <c r="F127" i="1"/>
  <c r="X127" i="1"/>
  <c r="P134" i="2"/>
  <c r="P23" i="2"/>
  <c r="I139" i="2"/>
  <c r="J132" i="2" s="1"/>
  <c r="AL19" i="19"/>
  <c r="AL27" i="19" s="1"/>
  <c r="E19" i="18"/>
  <c r="E27" i="18" s="1"/>
  <c r="P27" i="6"/>
  <c r="F21" i="19"/>
  <c r="G21" i="7"/>
  <c r="F48" i="19"/>
  <c r="G48" i="7"/>
  <c r="F56" i="19"/>
  <c r="G56" i="7"/>
  <c r="F72" i="19"/>
  <c r="G72" i="7"/>
  <c r="G131" i="19"/>
  <c r="AP131" i="19"/>
  <c r="AQ131" i="19" s="1"/>
  <c r="G139" i="19"/>
  <c r="F160" i="19"/>
  <c r="G160" i="7"/>
  <c r="I14" i="19"/>
  <c r="J14" i="19" s="1"/>
  <c r="G14" i="8"/>
  <c r="I24" i="19"/>
  <c r="J24" i="19" s="1"/>
  <c r="G24" i="8"/>
  <c r="I34" i="19"/>
  <c r="J34" i="19" s="1"/>
  <c r="G34" i="8"/>
  <c r="I50" i="19"/>
  <c r="J50" i="19" s="1"/>
  <c r="G50" i="8"/>
  <c r="P179" i="8"/>
  <c r="L39" i="19"/>
  <c r="M39" i="19" s="1"/>
  <c r="G39" i="9"/>
  <c r="L63" i="19"/>
  <c r="M63" i="19" s="1"/>
  <c r="G63" i="9"/>
  <c r="L79" i="19"/>
  <c r="M79" i="19" s="1"/>
  <c r="G79" i="9"/>
  <c r="L109" i="19"/>
  <c r="M109" i="19" s="1"/>
  <c r="G109" i="9"/>
  <c r="L113" i="19"/>
  <c r="F116" i="9"/>
  <c r="L163" i="19"/>
  <c r="M163" i="19" s="1"/>
  <c r="G163" i="9"/>
  <c r="O8" i="19"/>
  <c r="P8" i="19" s="1"/>
  <c r="G8" i="10"/>
  <c r="P175" i="10"/>
  <c r="P100" i="10"/>
  <c r="O156" i="19"/>
  <c r="P156" i="19" s="1"/>
  <c r="G156" i="10"/>
  <c r="R10" i="19"/>
  <c r="S10" i="19" s="1"/>
  <c r="G10" i="11"/>
  <c r="R20" i="19"/>
  <c r="S20" i="19" s="1"/>
  <c r="G20" i="11"/>
  <c r="G23" i="1"/>
  <c r="Y59" i="1"/>
  <c r="D93" i="1"/>
  <c r="H93" i="1"/>
  <c r="F93" i="1"/>
  <c r="X93" i="1"/>
  <c r="G108" i="1"/>
  <c r="K108" i="1"/>
  <c r="R108" i="1"/>
  <c r="AA134" i="1"/>
  <c r="Z135" i="2"/>
  <c r="Z59" i="2"/>
  <c r="M139" i="2"/>
  <c r="N132" i="2" s="1"/>
  <c r="M174" i="6"/>
  <c r="M118" i="6"/>
  <c r="M86" i="6"/>
  <c r="F15" i="19"/>
  <c r="G15" i="7"/>
  <c r="F26" i="19"/>
  <c r="G26" i="7"/>
  <c r="F32" i="19"/>
  <c r="G32" i="7"/>
  <c r="AP39" i="19"/>
  <c r="AQ39" i="19" s="1"/>
  <c r="G39" i="19"/>
  <c r="G47" i="19"/>
  <c r="G55" i="19"/>
  <c r="G63" i="19"/>
  <c r="G71" i="19"/>
  <c r="AP79" i="19"/>
  <c r="G79" i="19"/>
  <c r="P175" i="7"/>
  <c r="P100" i="7"/>
  <c r="G95" i="19"/>
  <c r="G114" i="19"/>
  <c r="F120" i="19"/>
  <c r="F165" i="7"/>
  <c r="G120" i="7"/>
  <c r="F128" i="19"/>
  <c r="G128" i="7"/>
  <c r="F136" i="19"/>
  <c r="G136" i="7"/>
  <c r="F144" i="19"/>
  <c r="G144" i="7"/>
  <c r="F152" i="19"/>
  <c r="G152" i="7"/>
  <c r="G159" i="19"/>
  <c r="I13" i="19"/>
  <c r="J13" i="19" s="1"/>
  <c r="G13" i="8"/>
  <c r="I23" i="19"/>
  <c r="J23" i="19" s="1"/>
  <c r="G23" i="8"/>
  <c r="E176" i="8"/>
  <c r="E106" i="8"/>
  <c r="I103" i="19"/>
  <c r="J103" i="19" s="1"/>
  <c r="G103" i="8"/>
  <c r="I162" i="19"/>
  <c r="J162" i="19" s="1"/>
  <c r="G162" i="8"/>
  <c r="L7" i="19"/>
  <c r="M7" i="19" s="1"/>
  <c r="F16" i="9"/>
  <c r="G7" i="9"/>
  <c r="L15" i="19"/>
  <c r="M15" i="19" s="1"/>
  <c r="G15" i="9"/>
  <c r="L25" i="19"/>
  <c r="M25" i="19" s="1"/>
  <c r="G25" i="9"/>
  <c r="L31" i="19"/>
  <c r="F85" i="9"/>
  <c r="G31" i="9"/>
  <c r="P175" i="9"/>
  <c r="L95" i="19"/>
  <c r="M95" i="19" s="1"/>
  <c r="G95" i="9"/>
  <c r="L108" i="19"/>
  <c r="M108" i="19" s="1"/>
  <c r="F111" i="9"/>
  <c r="L123" i="19"/>
  <c r="M123" i="19" s="1"/>
  <c r="G123" i="9"/>
  <c r="L131" i="19"/>
  <c r="M131" i="19" s="1"/>
  <c r="G131" i="9"/>
  <c r="L139" i="19"/>
  <c r="M139" i="19" s="1"/>
  <c r="G139" i="9"/>
  <c r="L147" i="19"/>
  <c r="M147" i="19" s="1"/>
  <c r="G147" i="9"/>
  <c r="O15" i="19"/>
  <c r="P15" i="19" s="1"/>
  <c r="G15" i="10"/>
  <c r="O26" i="19"/>
  <c r="P26" i="19" s="1"/>
  <c r="G26" i="10"/>
  <c r="O31" i="19"/>
  <c r="F85" i="10"/>
  <c r="G43" i="10"/>
  <c r="O44" i="19"/>
  <c r="P44" i="19" s="1"/>
  <c r="G44" i="10"/>
  <c r="G51" i="10"/>
  <c r="O52" i="19"/>
  <c r="P52" i="19" s="1"/>
  <c r="G52" i="10"/>
  <c r="G59" i="10"/>
  <c r="O60" i="19"/>
  <c r="P60" i="19" s="1"/>
  <c r="G60" i="10"/>
  <c r="G67" i="10"/>
  <c r="O68" i="19"/>
  <c r="P68" i="19" s="1"/>
  <c r="G68" i="10"/>
  <c r="O76" i="19"/>
  <c r="P76" i="19" s="1"/>
  <c r="G76" i="10"/>
  <c r="O84" i="19"/>
  <c r="P84" i="19" s="1"/>
  <c r="G84" i="10"/>
  <c r="O92" i="19"/>
  <c r="P92" i="19" s="1"/>
  <c r="G92" i="10"/>
  <c r="O124" i="19"/>
  <c r="P124" i="19" s="1"/>
  <c r="G124" i="10"/>
  <c r="O132" i="19"/>
  <c r="P132" i="19" s="1"/>
  <c r="G132" i="10"/>
  <c r="O140" i="19"/>
  <c r="P140" i="19" s="1"/>
  <c r="G140" i="10"/>
  <c r="O148" i="19"/>
  <c r="P148" i="19" s="1"/>
  <c r="G148" i="10"/>
  <c r="R9" i="19"/>
  <c r="S9" i="19" s="1"/>
  <c r="G9" i="11"/>
  <c r="P173" i="11"/>
  <c r="G41" i="11"/>
  <c r="R42" i="19"/>
  <c r="S42" i="19" s="1"/>
  <c r="G42" i="11"/>
  <c r="G49" i="11"/>
  <c r="R50" i="19"/>
  <c r="S50" i="19" s="1"/>
  <c r="G50" i="11"/>
  <c r="G57" i="11"/>
  <c r="R58" i="19"/>
  <c r="S58" i="19" s="1"/>
  <c r="G58" i="11"/>
  <c r="G65" i="11"/>
  <c r="R66" i="19"/>
  <c r="S66" i="19" s="1"/>
  <c r="G66" i="11"/>
  <c r="G73" i="11"/>
  <c r="R74" i="19"/>
  <c r="S74" i="19" s="1"/>
  <c r="G74" i="11"/>
  <c r="G81" i="11"/>
  <c r="R82" i="19"/>
  <c r="S82" i="19" s="1"/>
  <c r="G82" i="11"/>
  <c r="G93" i="11"/>
  <c r="R94" i="19"/>
  <c r="S94" i="19" s="1"/>
  <c r="G94" i="11"/>
  <c r="D133" i="1"/>
  <c r="Z53" i="1"/>
  <c r="Z57" i="1" s="1"/>
  <c r="R53" i="1"/>
  <c r="R57" i="1" s="1"/>
  <c r="H53" i="1"/>
  <c r="H57" i="1" s="1"/>
  <c r="Y127" i="1"/>
  <c r="Q127" i="1"/>
  <c r="AA108" i="1"/>
  <c r="S108" i="1"/>
  <c r="Y93" i="1"/>
  <c r="U93" i="1"/>
  <c r="W59" i="1"/>
  <c r="O59" i="1"/>
  <c r="X53" i="1"/>
  <c r="X57" i="1" s="1"/>
  <c r="P53" i="1"/>
  <c r="P57" i="1" s="1"/>
  <c r="F53" i="1"/>
  <c r="F57" i="1" s="1"/>
  <c r="W108" i="1"/>
  <c r="Q93" i="1"/>
  <c r="S59" i="1"/>
  <c r="N53" i="1"/>
  <c r="N57" i="1" s="1"/>
  <c r="U127" i="1"/>
  <c r="O108" i="1"/>
  <c r="AA59" i="1"/>
  <c r="V53" i="1"/>
  <c r="V57" i="1" s="1"/>
  <c r="D53" i="1"/>
  <c r="D57" i="1" s="1"/>
  <c r="D134" i="1"/>
  <c r="D23" i="1"/>
  <c r="O23" i="1"/>
  <c r="R93" i="1"/>
  <c r="R136" i="1"/>
  <c r="V93" i="1"/>
  <c r="V136" i="1"/>
  <c r="P93" i="1"/>
  <c r="E108" i="1"/>
  <c r="H108" i="1"/>
  <c r="S127" i="1"/>
  <c r="AA127" i="1"/>
  <c r="E23" i="2"/>
  <c r="E134" i="2"/>
  <c r="H135" i="2"/>
  <c r="H59" i="2"/>
  <c r="L166" i="6"/>
  <c r="L179" i="6"/>
  <c r="F11" i="19"/>
  <c r="G11" i="7"/>
  <c r="G51" i="19"/>
  <c r="G59" i="19"/>
  <c r="AP59" i="19"/>
  <c r="G75" i="19"/>
  <c r="G91" i="19"/>
  <c r="AP91" i="19"/>
  <c r="P176" i="7"/>
  <c r="P106" i="7"/>
  <c r="F124" i="19"/>
  <c r="G124" i="7"/>
  <c r="F132" i="19"/>
  <c r="G132" i="7"/>
  <c r="F148" i="19"/>
  <c r="G148" i="7"/>
  <c r="AP163" i="19"/>
  <c r="AQ163" i="19" s="1"/>
  <c r="G163" i="19"/>
  <c r="I9" i="19"/>
  <c r="J9" i="19" s="1"/>
  <c r="G9" i="8"/>
  <c r="P173" i="8"/>
  <c r="P177" i="8"/>
  <c r="I158" i="19"/>
  <c r="J158" i="19" s="1"/>
  <c r="G158" i="8"/>
  <c r="L11" i="19"/>
  <c r="M11" i="19" s="1"/>
  <c r="G11" i="9"/>
  <c r="L21" i="19"/>
  <c r="M21" i="19" s="1"/>
  <c r="G21" i="9"/>
  <c r="L35" i="19"/>
  <c r="M35" i="19" s="1"/>
  <c r="G35" i="9"/>
  <c r="L91" i="19"/>
  <c r="M91" i="19" s="1"/>
  <c r="G91" i="9"/>
  <c r="E176" i="9"/>
  <c r="E106" i="9"/>
  <c r="L104" i="19"/>
  <c r="M104" i="19" s="1"/>
  <c r="G104" i="9"/>
  <c r="L114" i="19"/>
  <c r="M114" i="19" s="1"/>
  <c r="G114" i="9"/>
  <c r="L127" i="19"/>
  <c r="M127" i="19" s="1"/>
  <c r="G127" i="9"/>
  <c r="L135" i="19"/>
  <c r="M135" i="19" s="1"/>
  <c r="G135" i="9"/>
  <c r="L143" i="19"/>
  <c r="M143" i="19" s="1"/>
  <c r="G143" i="9"/>
  <c r="L151" i="19"/>
  <c r="M151" i="19" s="1"/>
  <c r="G151" i="9"/>
  <c r="O11" i="19"/>
  <c r="P11" i="19" s="1"/>
  <c r="G11" i="10"/>
  <c r="O22" i="19"/>
  <c r="P22" i="19" s="1"/>
  <c r="G22" i="10"/>
  <c r="O40" i="19"/>
  <c r="P40" i="19" s="1"/>
  <c r="G40" i="10"/>
  <c r="O48" i="19"/>
  <c r="P48" i="19" s="1"/>
  <c r="G48" i="10"/>
  <c r="O64" i="19"/>
  <c r="P64" i="19" s="1"/>
  <c r="G64" i="10"/>
  <c r="O72" i="19"/>
  <c r="P72" i="19" s="1"/>
  <c r="G72" i="10"/>
  <c r="O80" i="19"/>
  <c r="P80" i="19" s="1"/>
  <c r="G80" i="10"/>
  <c r="O88" i="19"/>
  <c r="P88" i="19" s="1"/>
  <c r="G88" i="10"/>
  <c r="O96" i="19"/>
  <c r="P96" i="19" s="1"/>
  <c r="G96" i="10"/>
  <c r="O136" i="19"/>
  <c r="P136" i="19" s="1"/>
  <c r="G136" i="10"/>
  <c r="R13" i="19"/>
  <c r="S13" i="19" s="1"/>
  <c r="G13" i="11"/>
  <c r="R23" i="19"/>
  <c r="S23" i="19" s="1"/>
  <c r="G23" i="11"/>
  <c r="R46" i="19"/>
  <c r="S46" i="19" s="1"/>
  <c r="G46" i="11"/>
  <c r="R54" i="19"/>
  <c r="S54" i="19" s="1"/>
  <c r="G54" i="11"/>
  <c r="R70" i="19"/>
  <c r="S70" i="19" s="1"/>
  <c r="G70" i="11"/>
  <c r="R78" i="19"/>
  <c r="S78" i="19" s="1"/>
  <c r="G78" i="11"/>
  <c r="R90" i="19"/>
  <c r="S90" i="19" s="1"/>
  <c r="G90" i="11"/>
  <c r="R98" i="19"/>
  <c r="S98" i="19" s="1"/>
  <c r="G98" i="11"/>
  <c r="E134" i="1"/>
  <c r="E23" i="1"/>
  <c r="N134" i="1"/>
  <c r="N23" i="1"/>
  <c r="T53" i="1"/>
  <c r="T57" i="1" s="1"/>
  <c r="O93" i="1"/>
  <c r="W93" i="1"/>
  <c r="T93" i="1"/>
  <c r="J108" i="1"/>
  <c r="N108" i="1"/>
  <c r="F134" i="1"/>
  <c r="H134" i="2"/>
  <c r="H23" i="2"/>
  <c r="X134" i="2"/>
  <c r="X23" i="2"/>
  <c r="R135" i="2"/>
  <c r="R59" i="2"/>
  <c r="N19" i="19"/>
  <c r="N27" i="19" s="1"/>
  <c r="E19" i="10"/>
  <c r="E27" i="10" s="1"/>
  <c r="H27" i="6"/>
  <c r="Z19" i="19"/>
  <c r="Z27" i="19" s="1"/>
  <c r="E19" i="14"/>
  <c r="E27" i="14" s="1"/>
  <c r="L27" i="6"/>
  <c r="F8" i="19"/>
  <c r="G8" i="7"/>
  <c r="G35" i="19"/>
  <c r="F40" i="19"/>
  <c r="G40" i="7"/>
  <c r="F64" i="19"/>
  <c r="G64" i="7"/>
  <c r="F80" i="19"/>
  <c r="G80" i="7"/>
  <c r="F88" i="19"/>
  <c r="G88" i="7"/>
  <c r="F96" i="19"/>
  <c r="G96" i="7"/>
  <c r="E178" i="7"/>
  <c r="E117" i="7"/>
  <c r="F115" i="19"/>
  <c r="G115" i="7"/>
  <c r="G123" i="19"/>
  <c r="G147" i="19"/>
  <c r="AP147" i="19"/>
  <c r="I42" i="19"/>
  <c r="J42" i="19" s="1"/>
  <c r="G42" i="8"/>
  <c r="I58" i="19"/>
  <c r="J58" i="19" s="1"/>
  <c r="G58" i="8"/>
  <c r="I66" i="19"/>
  <c r="J66" i="19" s="1"/>
  <c r="G66" i="8"/>
  <c r="I74" i="19"/>
  <c r="J74" i="19" s="1"/>
  <c r="G74" i="8"/>
  <c r="I82" i="19"/>
  <c r="J82" i="19" s="1"/>
  <c r="G82" i="8"/>
  <c r="I94" i="19"/>
  <c r="J94" i="19" s="1"/>
  <c r="G94" i="8"/>
  <c r="E112" i="8"/>
  <c r="E177" i="8"/>
  <c r="I126" i="19"/>
  <c r="J126" i="19" s="1"/>
  <c r="G126" i="8"/>
  <c r="I134" i="19"/>
  <c r="J134" i="19" s="1"/>
  <c r="G134" i="8"/>
  <c r="I142" i="19"/>
  <c r="J142" i="19" s="1"/>
  <c r="G142" i="8"/>
  <c r="I150" i="19"/>
  <c r="J150" i="19" s="1"/>
  <c r="G150" i="8"/>
  <c r="L10" i="19"/>
  <c r="M10" i="19" s="1"/>
  <c r="G10" i="9"/>
  <c r="P173" i="9"/>
  <c r="L47" i="19"/>
  <c r="M47" i="19" s="1"/>
  <c r="G47" i="9"/>
  <c r="L55" i="19"/>
  <c r="M55" i="19" s="1"/>
  <c r="G55" i="9"/>
  <c r="L71" i="19"/>
  <c r="M71" i="19" s="1"/>
  <c r="G71" i="9"/>
  <c r="E112" i="9"/>
  <c r="E177" i="9"/>
  <c r="O21" i="19"/>
  <c r="P21" i="19" s="1"/>
  <c r="G21" i="10"/>
  <c r="O32" i="19"/>
  <c r="P32" i="19" s="1"/>
  <c r="G32" i="10"/>
  <c r="E177" i="10"/>
  <c r="O110" i="19"/>
  <c r="P110" i="19" s="1"/>
  <c r="G110" i="10"/>
  <c r="E178" i="10"/>
  <c r="O115" i="19"/>
  <c r="P115" i="19" s="1"/>
  <c r="G115" i="10"/>
  <c r="O164" i="19"/>
  <c r="P164" i="19" s="1"/>
  <c r="G164" i="10"/>
  <c r="P174" i="11"/>
  <c r="J23" i="1"/>
  <c r="R134" i="1"/>
  <c r="R23" i="1"/>
  <c r="Z134" i="1"/>
  <c r="Z23" i="1"/>
  <c r="K23" i="1"/>
  <c r="E59" i="1"/>
  <c r="K59" i="1"/>
  <c r="U59" i="1"/>
  <c r="E93" i="1"/>
  <c r="I93" i="1"/>
  <c r="J93" i="1"/>
  <c r="P137" i="1"/>
  <c r="P108" i="1"/>
  <c r="T137" i="1"/>
  <c r="T108" i="1"/>
  <c r="X137" i="1"/>
  <c r="X108" i="1"/>
  <c r="D108" i="1"/>
  <c r="V108" i="1"/>
  <c r="N138" i="1"/>
  <c r="N127" i="1"/>
  <c r="R138" i="1"/>
  <c r="R127" i="1"/>
  <c r="V138" i="1"/>
  <c r="V127" i="1"/>
  <c r="Z138" i="1"/>
  <c r="Z127" i="1"/>
  <c r="P127" i="1"/>
  <c r="I139" i="1"/>
  <c r="J132" i="1" s="1"/>
  <c r="X59" i="2"/>
  <c r="X135" i="2"/>
  <c r="D134" i="2"/>
  <c r="D23" i="2"/>
  <c r="T134" i="2"/>
  <c r="T23" i="2"/>
  <c r="E139" i="2"/>
  <c r="F12" i="19"/>
  <c r="G12" i="7"/>
  <c r="F25" i="19"/>
  <c r="G25" i="7"/>
  <c r="F31" i="19"/>
  <c r="F85" i="7"/>
  <c r="AP36" i="19"/>
  <c r="G36" i="19"/>
  <c r="G43" i="7"/>
  <c r="F44" i="19"/>
  <c r="G44" i="7"/>
  <c r="G51" i="7"/>
  <c r="F52" i="19"/>
  <c r="G52" i="7"/>
  <c r="G59" i="7"/>
  <c r="F60" i="19"/>
  <c r="G60" i="7"/>
  <c r="G67" i="7"/>
  <c r="F68" i="19"/>
  <c r="G68" i="7"/>
  <c r="G75" i="7"/>
  <c r="F76" i="19"/>
  <c r="G76" i="7"/>
  <c r="G83" i="7"/>
  <c r="F84" i="19"/>
  <c r="G84" i="7"/>
  <c r="G91" i="7"/>
  <c r="F92" i="19"/>
  <c r="G92" i="7"/>
  <c r="G104" i="19"/>
  <c r="AP104" i="19"/>
  <c r="AQ104" i="19" s="1"/>
  <c r="E177" i="7"/>
  <c r="E112" i="7"/>
  <c r="G109" i="7"/>
  <c r="F110" i="19"/>
  <c r="G110" i="7"/>
  <c r="G127" i="19"/>
  <c r="AP127" i="19"/>
  <c r="AQ127" i="19" s="1"/>
  <c r="G135" i="19"/>
  <c r="AP135" i="19"/>
  <c r="AQ135" i="19" s="1"/>
  <c r="G143" i="19"/>
  <c r="AP143" i="19"/>
  <c r="G151" i="19"/>
  <c r="AP151" i="19"/>
  <c r="F156" i="19"/>
  <c r="G156" i="7"/>
  <c r="G163" i="7"/>
  <c r="F164" i="19"/>
  <c r="G164" i="7"/>
  <c r="I10" i="19"/>
  <c r="J10" i="19" s="1"/>
  <c r="G10" i="8"/>
  <c r="I20" i="19"/>
  <c r="J20" i="19" s="1"/>
  <c r="G20" i="8"/>
  <c r="P174" i="8"/>
  <c r="G37" i="8"/>
  <c r="I38" i="19"/>
  <c r="J38" i="19" s="1"/>
  <c r="G38" i="8"/>
  <c r="G45" i="8"/>
  <c r="I46" i="19"/>
  <c r="J46" i="19" s="1"/>
  <c r="G46" i="8"/>
  <c r="G53" i="8"/>
  <c r="I54" i="19"/>
  <c r="J54" i="19" s="1"/>
  <c r="G54" i="8"/>
  <c r="G61" i="8"/>
  <c r="I62" i="19"/>
  <c r="J62" i="19" s="1"/>
  <c r="G62" i="8"/>
  <c r="G69" i="8"/>
  <c r="I70" i="19"/>
  <c r="J70" i="19" s="1"/>
  <c r="G70" i="8"/>
  <c r="G77" i="8"/>
  <c r="I78" i="19"/>
  <c r="J78" i="19" s="1"/>
  <c r="G78" i="8"/>
  <c r="E100" i="8"/>
  <c r="E175" i="8"/>
  <c r="G89" i="8"/>
  <c r="I90" i="19"/>
  <c r="J90" i="19" s="1"/>
  <c r="G90" i="8"/>
  <c r="G97" i="8"/>
  <c r="I98" i="19"/>
  <c r="J98" i="19" s="1"/>
  <c r="G98" i="8"/>
  <c r="I102" i="19"/>
  <c r="J102" i="19" s="1"/>
  <c r="F105" i="8"/>
  <c r="I108" i="19"/>
  <c r="J108" i="19" s="1"/>
  <c r="G108" i="8"/>
  <c r="G121" i="8"/>
  <c r="I122" i="19"/>
  <c r="J122" i="19" s="1"/>
  <c r="G122" i="8"/>
  <c r="G129" i="8"/>
  <c r="I130" i="19"/>
  <c r="J130" i="19" s="1"/>
  <c r="G130" i="8"/>
  <c r="G137" i="8"/>
  <c r="I138" i="19"/>
  <c r="J138" i="19" s="1"/>
  <c r="G138" i="8"/>
  <c r="G145" i="8"/>
  <c r="I146" i="19"/>
  <c r="J146" i="19" s="1"/>
  <c r="G146" i="8"/>
  <c r="G153" i="8"/>
  <c r="I154" i="19"/>
  <c r="J154" i="19" s="1"/>
  <c r="G154" i="8"/>
  <c r="L14" i="19"/>
  <c r="M14" i="19" s="1"/>
  <c r="G14" i="9"/>
  <c r="L24" i="19"/>
  <c r="M24" i="19" s="1"/>
  <c r="G24" i="9"/>
  <c r="G42" i="9"/>
  <c r="L43" i="19"/>
  <c r="M43" i="19" s="1"/>
  <c r="G43" i="9"/>
  <c r="G50" i="9"/>
  <c r="L51" i="19"/>
  <c r="M51" i="19" s="1"/>
  <c r="G51" i="9"/>
  <c r="G58" i="9"/>
  <c r="L59" i="19"/>
  <c r="M59" i="19" s="1"/>
  <c r="G59" i="9"/>
  <c r="G66" i="9"/>
  <c r="L67" i="19"/>
  <c r="M67" i="19" s="1"/>
  <c r="G67" i="9"/>
  <c r="G74" i="9"/>
  <c r="L75" i="19"/>
  <c r="M75" i="19" s="1"/>
  <c r="G75" i="9"/>
  <c r="G82" i="9"/>
  <c r="L83" i="19"/>
  <c r="M83" i="19" s="1"/>
  <c r="G83" i="9"/>
  <c r="G158" i="9"/>
  <c r="L159" i="19"/>
  <c r="M159" i="19" s="1"/>
  <c r="G159" i="9"/>
  <c r="O12" i="19"/>
  <c r="P12" i="19" s="1"/>
  <c r="G12" i="10"/>
  <c r="O25" i="19"/>
  <c r="P25" i="19" s="1"/>
  <c r="G25" i="10"/>
  <c r="G35" i="10"/>
  <c r="P176" i="10"/>
  <c r="P106" i="10"/>
  <c r="G159" i="10"/>
  <c r="O160" i="19"/>
  <c r="P160" i="19" s="1"/>
  <c r="G160" i="10"/>
  <c r="R14" i="19"/>
  <c r="S14" i="19" s="1"/>
  <c r="S16" i="19" s="1"/>
  <c r="G14" i="11"/>
  <c r="R24" i="19"/>
  <c r="S24" i="19" s="1"/>
  <c r="G24" i="11"/>
  <c r="G33" i="11"/>
  <c r="R34" i="19"/>
  <c r="S34" i="19" s="1"/>
  <c r="G34" i="11"/>
  <c r="F23" i="2"/>
  <c r="N23" i="2"/>
  <c r="Z23" i="2"/>
  <c r="E93" i="2"/>
  <c r="E27" i="19"/>
  <c r="E27" i="6"/>
  <c r="N177" i="6"/>
  <c r="G65" i="19"/>
  <c r="E85" i="8"/>
  <c r="O166" i="8"/>
  <c r="L167" i="8"/>
  <c r="L168" i="8" s="1"/>
  <c r="K172" i="8"/>
  <c r="O172" i="8"/>
  <c r="K176" i="8"/>
  <c r="O176" i="8"/>
  <c r="J179" i="8"/>
  <c r="N179" i="8"/>
  <c r="P16" i="9"/>
  <c r="P172" i="9" s="1"/>
  <c r="L28" i="9"/>
  <c r="L86" i="9"/>
  <c r="L105" i="19"/>
  <c r="M101" i="19"/>
  <c r="M105" i="19" s="1"/>
  <c r="P105" i="9"/>
  <c r="M120" i="19"/>
  <c r="F165" i="9"/>
  <c r="L166" i="9"/>
  <c r="I167" i="9"/>
  <c r="I168" i="9" s="1"/>
  <c r="M167" i="9"/>
  <c r="M168" i="9" s="1"/>
  <c r="L172" i="9"/>
  <c r="L176" i="9"/>
  <c r="K179" i="9"/>
  <c r="O179" i="9"/>
  <c r="P19" i="19"/>
  <c r="O27" i="19"/>
  <c r="F27" i="10"/>
  <c r="I28" i="10"/>
  <c r="M28" i="10"/>
  <c r="P85" i="10"/>
  <c r="I86" i="10"/>
  <c r="M86" i="10"/>
  <c r="E99" i="10"/>
  <c r="P107" i="19"/>
  <c r="P111" i="19" s="1"/>
  <c r="P111" i="10"/>
  <c r="P116" i="10"/>
  <c r="P165" i="10"/>
  <c r="I166" i="10"/>
  <c r="M166" i="10"/>
  <c r="J167" i="10"/>
  <c r="J168" i="10" s="1"/>
  <c r="N167" i="10"/>
  <c r="N168" i="10" s="1"/>
  <c r="K173" i="10"/>
  <c r="O173" i="10"/>
  <c r="L174" i="10"/>
  <c r="L178" i="10"/>
  <c r="F16" i="11"/>
  <c r="K172" i="11"/>
  <c r="K112" i="11"/>
  <c r="K106" i="11"/>
  <c r="K28" i="11"/>
  <c r="O28" i="11"/>
  <c r="R85" i="19"/>
  <c r="S31" i="19"/>
  <c r="E36" i="11"/>
  <c r="G36" i="11" s="1"/>
  <c r="J174" i="11"/>
  <c r="J118" i="11"/>
  <c r="J119" i="11" s="1"/>
  <c r="J167" i="11"/>
  <c r="J168" i="11" s="1"/>
  <c r="N174" i="11"/>
  <c r="N118" i="11"/>
  <c r="N119" i="11" s="1"/>
  <c r="N167" i="11"/>
  <c r="N168" i="11" s="1"/>
  <c r="K86" i="11"/>
  <c r="O86" i="11"/>
  <c r="S87" i="19"/>
  <c r="P105" i="11"/>
  <c r="F101" i="11"/>
  <c r="O106" i="11"/>
  <c r="R107" i="19"/>
  <c r="R113" i="19"/>
  <c r="F116" i="11"/>
  <c r="L117" i="11"/>
  <c r="L178" i="11"/>
  <c r="P116" i="11"/>
  <c r="O117" i="11"/>
  <c r="R152" i="19"/>
  <c r="S152" i="19" s="1"/>
  <c r="G152" i="11"/>
  <c r="R164" i="19"/>
  <c r="S164" i="19" s="1"/>
  <c r="G164" i="11"/>
  <c r="K168" i="11"/>
  <c r="U16" i="19"/>
  <c r="U172" i="19" s="1"/>
  <c r="V172" i="19" s="1"/>
  <c r="F172" i="12"/>
  <c r="L28" i="12"/>
  <c r="L173" i="12"/>
  <c r="P28" i="12"/>
  <c r="P173" i="12"/>
  <c r="U33" i="19"/>
  <c r="V33" i="19" s="1"/>
  <c r="G33" i="12"/>
  <c r="U45" i="19"/>
  <c r="V45" i="19" s="1"/>
  <c r="G45" i="12"/>
  <c r="U61" i="19"/>
  <c r="V61" i="19" s="1"/>
  <c r="G61" i="12"/>
  <c r="I86" i="12"/>
  <c r="I167" i="12"/>
  <c r="I168" i="12" s="1"/>
  <c r="I174" i="12"/>
  <c r="I118" i="12"/>
  <c r="I119" i="12" s="1"/>
  <c r="M86" i="12"/>
  <c r="M167" i="12"/>
  <c r="M168" i="12" s="1"/>
  <c r="M174" i="12"/>
  <c r="M118" i="12"/>
  <c r="M119" i="12" s="1"/>
  <c r="E105" i="12"/>
  <c r="R23" i="2"/>
  <c r="K108" i="2"/>
  <c r="I127" i="2"/>
  <c r="O135" i="2"/>
  <c r="O139" i="2" s="1"/>
  <c r="P132" i="2" s="1"/>
  <c r="AA135" i="2"/>
  <c r="AA139" i="2" s="1"/>
  <c r="E19" i="15"/>
  <c r="E27" i="15" s="1"/>
  <c r="AC19" i="19"/>
  <c r="AC27" i="19" s="1"/>
  <c r="Q36" i="6"/>
  <c r="Q85" i="6" s="1"/>
  <c r="O106" i="6"/>
  <c r="J177" i="6"/>
  <c r="M28" i="7"/>
  <c r="G33" i="19"/>
  <c r="G37" i="19"/>
  <c r="G69" i="19"/>
  <c r="E99" i="7"/>
  <c r="G121" i="19"/>
  <c r="G137" i="19"/>
  <c r="M166" i="7"/>
  <c r="N167" i="7"/>
  <c r="N168" i="7" s="1"/>
  <c r="K173" i="7"/>
  <c r="L178" i="7"/>
  <c r="F16" i="8"/>
  <c r="F172" i="8" s="1"/>
  <c r="G172" i="8" s="1"/>
  <c r="O28" i="8"/>
  <c r="I85" i="19"/>
  <c r="J31" i="19"/>
  <c r="K86" i="8"/>
  <c r="P99" i="8"/>
  <c r="P167" i="8" s="1"/>
  <c r="P168" i="8" s="1"/>
  <c r="E116" i="8"/>
  <c r="P23" i="1"/>
  <c r="I59" i="1"/>
  <c r="K93" i="1"/>
  <c r="G127" i="1"/>
  <c r="U135" i="1"/>
  <c r="U139" i="1" s="1"/>
  <c r="V132" i="1" s="1"/>
  <c r="O23" i="2"/>
  <c r="AA23" i="2"/>
  <c r="F93" i="2"/>
  <c r="J93" i="2"/>
  <c r="P93" i="2"/>
  <c r="T93" i="2"/>
  <c r="X93" i="2"/>
  <c r="N108" i="2"/>
  <c r="R108" i="2"/>
  <c r="V108" i="2"/>
  <c r="Z108" i="2"/>
  <c r="F127" i="2"/>
  <c r="J127" i="2"/>
  <c r="P127" i="2"/>
  <c r="T127" i="2"/>
  <c r="X127" i="2"/>
  <c r="J134" i="2"/>
  <c r="S134" i="2"/>
  <c r="S139" i="2" s="1"/>
  <c r="T132" i="2" s="1"/>
  <c r="W134" i="2"/>
  <c r="W139" i="2" s="1"/>
  <c r="X132" i="2" s="1"/>
  <c r="X139" i="2" s="1"/>
  <c r="G135" i="2"/>
  <c r="K135" i="2"/>
  <c r="K139" i="2" s="1"/>
  <c r="Q136" i="2"/>
  <c r="Q139" i="2" s="1"/>
  <c r="R132" i="2" s="1"/>
  <c r="R139" i="2" s="1"/>
  <c r="U136" i="2"/>
  <c r="U139" i="2" s="1"/>
  <c r="V132" i="2" s="1"/>
  <c r="Y136" i="2"/>
  <c r="Y139" i="2" s="1"/>
  <c r="Z132" i="2" s="1"/>
  <c r="Z139" i="2" s="1"/>
  <c r="H173" i="19"/>
  <c r="H28" i="19"/>
  <c r="T19" i="19"/>
  <c r="T27" i="19" s="1"/>
  <c r="E19" i="12"/>
  <c r="E27" i="12" s="1"/>
  <c r="AF19" i="19"/>
  <c r="AF27" i="19" s="1"/>
  <c r="E19" i="16"/>
  <c r="E27" i="16" s="1"/>
  <c r="F27" i="6"/>
  <c r="J27" i="6"/>
  <c r="N27" i="6"/>
  <c r="T36" i="19"/>
  <c r="T85" i="19" s="1"/>
  <c r="E36" i="12"/>
  <c r="G36" i="12" s="1"/>
  <c r="AF36" i="19"/>
  <c r="AF85" i="19" s="1"/>
  <c r="E36" i="16"/>
  <c r="G36" i="16" s="1"/>
  <c r="E85" i="6"/>
  <c r="I85" i="6"/>
  <c r="H86" i="6"/>
  <c r="L86" i="6"/>
  <c r="P86" i="6"/>
  <c r="F100" i="6"/>
  <c r="J100" i="6"/>
  <c r="N100" i="6"/>
  <c r="H106" i="6"/>
  <c r="L106" i="6"/>
  <c r="P106" i="6"/>
  <c r="F112" i="6"/>
  <c r="E117" i="6"/>
  <c r="I117" i="6"/>
  <c r="M117" i="6"/>
  <c r="H118" i="6"/>
  <c r="L118" i="6"/>
  <c r="P118" i="6"/>
  <c r="T155" i="19"/>
  <c r="V155" i="19" s="1"/>
  <c r="E155" i="12"/>
  <c r="G155" i="12" s="1"/>
  <c r="Q155" i="6"/>
  <c r="Q165" i="6" s="1"/>
  <c r="Q166" i="6" s="1"/>
  <c r="F166" i="6"/>
  <c r="J166" i="6"/>
  <c r="N166" i="6"/>
  <c r="Q172" i="6"/>
  <c r="G177" i="6"/>
  <c r="Q177" i="6" s="1"/>
  <c r="K177" i="6"/>
  <c r="O177" i="6"/>
  <c r="F178" i="6"/>
  <c r="Q178" i="6" s="1"/>
  <c r="J178" i="6"/>
  <c r="N178" i="6"/>
  <c r="G9" i="7"/>
  <c r="G10" i="19"/>
  <c r="G13" i="7"/>
  <c r="G14" i="19"/>
  <c r="G20" i="19"/>
  <c r="G23" i="7"/>
  <c r="G24" i="19"/>
  <c r="P27" i="7"/>
  <c r="J28" i="7"/>
  <c r="N28" i="7"/>
  <c r="G33" i="7"/>
  <c r="G34" i="19"/>
  <c r="G37" i="7"/>
  <c r="G38" i="19"/>
  <c r="G41" i="7"/>
  <c r="G42" i="19"/>
  <c r="G45" i="7"/>
  <c r="G46" i="19"/>
  <c r="G49" i="7"/>
  <c r="G50" i="19"/>
  <c r="G53" i="7"/>
  <c r="G54" i="19"/>
  <c r="G57" i="7"/>
  <c r="G58" i="19"/>
  <c r="G61" i="7"/>
  <c r="G62" i="19"/>
  <c r="G65" i="7"/>
  <c r="G66" i="19"/>
  <c r="G69" i="7"/>
  <c r="G70" i="19"/>
  <c r="G73" i="7"/>
  <c r="G74" i="19"/>
  <c r="G77" i="7"/>
  <c r="G78" i="19"/>
  <c r="G81" i="7"/>
  <c r="G82" i="19"/>
  <c r="J86" i="7"/>
  <c r="N86" i="7"/>
  <c r="G89" i="7"/>
  <c r="G90" i="19"/>
  <c r="G93" i="7"/>
  <c r="G94" i="19"/>
  <c r="G97" i="7"/>
  <c r="G98" i="19"/>
  <c r="I100" i="7"/>
  <c r="M100" i="7"/>
  <c r="G102" i="7"/>
  <c r="G103" i="19"/>
  <c r="E105" i="7"/>
  <c r="G107" i="7"/>
  <c r="G108" i="19"/>
  <c r="G113" i="19"/>
  <c r="F116" i="19"/>
  <c r="L118" i="7"/>
  <c r="L119" i="7" s="1"/>
  <c r="G121" i="7"/>
  <c r="G122" i="19"/>
  <c r="G125" i="7"/>
  <c r="G126" i="19"/>
  <c r="G129" i="7"/>
  <c r="G130" i="19"/>
  <c r="G133" i="7"/>
  <c r="G134" i="19"/>
  <c r="G137" i="7"/>
  <c r="G138" i="19"/>
  <c r="G141" i="7"/>
  <c r="G142" i="19"/>
  <c r="G145" i="7"/>
  <c r="G146" i="19"/>
  <c r="G149" i="7"/>
  <c r="G150" i="19"/>
  <c r="G153" i="7"/>
  <c r="G154" i="19"/>
  <c r="E155" i="7"/>
  <c r="G155" i="7" s="1"/>
  <c r="G157" i="7"/>
  <c r="G158" i="19"/>
  <c r="G161" i="7"/>
  <c r="G162" i="19"/>
  <c r="K167" i="7"/>
  <c r="K168" i="7" s="1"/>
  <c r="O167" i="7"/>
  <c r="O168" i="7" s="1"/>
  <c r="K172" i="7"/>
  <c r="O172" i="7"/>
  <c r="L173" i="7"/>
  <c r="I174" i="7"/>
  <c r="I180" i="7" s="1"/>
  <c r="J171" i="7" s="1"/>
  <c r="J180" i="7" s="1"/>
  <c r="K171" i="7" s="1"/>
  <c r="K180" i="7" s="1"/>
  <c r="L171" i="7" s="1"/>
  <c r="L180" i="7" s="1"/>
  <c r="M171" i="7" s="1"/>
  <c r="M180" i="7" s="1"/>
  <c r="N171" i="7" s="1"/>
  <c r="N180" i="7" s="1"/>
  <c r="O171" i="7" s="1"/>
  <c r="O180" i="7" s="1"/>
  <c r="M174" i="7"/>
  <c r="J175" i="7"/>
  <c r="N175" i="7"/>
  <c r="L177" i="7"/>
  <c r="I178" i="7"/>
  <c r="M178" i="7"/>
  <c r="G7" i="8"/>
  <c r="G11" i="8"/>
  <c r="G15" i="8"/>
  <c r="P16" i="8"/>
  <c r="P172" i="8" s="1"/>
  <c r="E19" i="8"/>
  <c r="E27" i="8" s="1"/>
  <c r="G21" i="8"/>
  <c r="G25" i="8"/>
  <c r="L28" i="8"/>
  <c r="G31" i="8"/>
  <c r="G35" i="8"/>
  <c r="J36" i="19"/>
  <c r="G39" i="8"/>
  <c r="G43" i="8"/>
  <c r="G47" i="8"/>
  <c r="G51" i="8"/>
  <c r="G55" i="8"/>
  <c r="G59" i="8"/>
  <c r="G63" i="8"/>
  <c r="G67" i="8"/>
  <c r="G71" i="8"/>
  <c r="G75" i="8"/>
  <c r="G79" i="8"/>
  <c r="G83" i="8"/>
  <c r="F85" i="8"/>
  <c r="L86" i="8"/>
  <c r="G87" i="8"/>
  <c r="G91" i="8"/>
  <c r="G95" i="8"/>
  <c r="K100" i="8"/>
  <c r="O100" i="8"/>
  <c r="I105" i="19"/>
  <c r="J101" i="19"/>
  <c r="J105" i="19" s="1"/>
  <c r="G104" i="8"/>
  <c r="P105" i="8"/>
  <c r="P118" i="8" s="1"/>
  <c r="P119" i="8" s="1"/>
  <c r="G109" i="8"/>
  <c r="G114" i="8"/>
  <c r="J118" i="8"/>
  <c r="J119" i="8" s="1"/>
  <c r="N118" i="8"/>
  <c r="N119" i="8" s="1"/>
  <c r="I165" i="19"/>
  <c r="J120" i="19"/>
  <c r="G123" i="8"/>
  <c r="G127" i="8"/>
  <c r="G131" i="8"/>
  <c r="G135" i="8"/>
  <c r="G139" i="8"/>
  <c r="G143" i="8"/>
  <c r="G147" i="8"/>
  <c r="G151" i="8"/>
  <c r="G159" i="8"/>
  <c r="G163" i="8"/>
  <c r="F165" i="8"/>
  <c r="L166" i="8"/>
  <c r="I167" i="8"/>
  <c r="I168" i="8" s="1"/>
  <c r="M167" i="8"/>
  <c r="M168" i="8" s="1"/>
  <c r="I173" i="8"/>
  <c r="M173" i="8"/>
  <c r="J174" i="8"/>
  <c r="N174" i="8"/>
  <c r="L176" i="8"/>
  <c r="J178" i="8"/>
  <c r="N178" i="8"/>
  <c r="G8" i="9"/>
  <c r="G12" i="9"/>
  <c r="G22" i="9"/>
  <c r="G26" i="9"/>
  <c r="I28" i="9"/>
  <c r="M28" i="9"/>
  <c r="G32" i="9"/>
  <c r="G40" i="9"/>
  <c r="G44" i="9"/>
  <c r="G48" i="9"/>
  <c r="G52" i="9"/>
  <c r="G56" i="9"/>
  <c r="G60" i="9"/>
  <c r="G64" i="9"/>
  <c r="G68" i="9"/>
  <c r="G72" i="9"/>
  <c r="G76" i="9"/>
  <c r="G80" i="9"/>
  <c r="G84" i="9"/>
  <c r="P85" i="9"/>
  <c r="I86" i="9"/>
  <c r="M86" i="9"/>
  <c r="G88" i="9"/>
  <c r="G92" i="9"/>
  <c r="G96" i="9"/>
  <c r="E99" i="9"/>
  <c r="G101" i="9"/>
  <c r="G105" i="9" s="1"/>
  <c r="L111" i="19"/>
  <c r="M107" i="19"/>
  <c r="M111" i="19" s="1"/>
  <c r="G110" i="9"/>
  <c r="P111" i="9"/>
  <c r="J112" i="9"/>
  <c r="N112" i="9"/>
  <c r="G115" i="9"/>
  <c r="P116" i="9"/>
  <c r="J117" i="9"/>
  <c r="N117" i="9"/>
  <c r="K118" i="9"/>
  <c r="K119" i="9" s="1"/>
  <c r="O118" i="9"/>
  <c r="O119" i="9" s="1"/>
  <c r="G120" i="9"/>
  <c r="G124" i="9"/>
  <c r="G128" i="9"/>
  <c r="G132" i="9"/>
  <c r="G136" i="9"/>
  <c r="G140" i="9"/>
  <c r="G144" i="9"/>
  <c r="G148" i="9"/>
  <c r="G152" i="9"/>
  <c r="G156" i="9"/>
  <c r="G160" i="9"/>
  <c r="G164" i="9"/>
  <c r="P165" i="9"/>
  <c r="I166" i="9"/>
  <c r="M166" i="9"/>
  <c r="J167" i="9"/>
  <c r="J168" i="9" s="1"/>
  <c r="N167" i="9"/>
  <c r="N168" i="9" s="1"/>
  <c r="J173" i="9"/>
  <c r="N173" i="9"/>
  <c r="K174" i="9"/>
  <c r="O174" i="9"/>
  <c r="I176" i="9"/>
  <c r="M176" i="9"/>
  <c r="K178" i="9"/>
  <c r="O178" i="9"/>
  <c r="G9" i="10"/>
  <c r="G13" i="10"/>
  <c r="G19" i="10"/>
  <c r="G23" i="10"/>
  <c r="P27" i="10"/>
  <c r="J28" i="10"/>
  <c r="N28" i="10"/>
  <c r="G33" i="10"/>
  <c r="G37" i="10"/>
  <c r="G41" i="10"/>
  <c r="G45" i="10"/>
  <c r="G49" i="10"/>
  <c r="G53" i="10"/>
  <c r="G57" i="10"/>
  <c r="G61" i="10"/>
  <c r="G65" i="10"/>
  <c r="G69" i="10"/>
  <c r="G73" i="10"/>
  <c r="G77" i="10"/>
  <c r="G81" i="10"/>
  <c r="J86" i="10"/>
  <c r="N86" i="10"/>
  <c r="G89" i="10"/>
  <c r="G93" i="10"/>
  <c r="G97" i="10"/>
  <c r="I100" i="10"/>
  <c r="M100" i="10"/>
  <c r="G102" i="10"/>
  <c r="E105" i="10"/>
  <c r="L106" i="10"/>
  <c r="G107" i="10"/>
  <c r="G111" i="10" s="1"/>
  <c r="K112" i="10"/>
  <c r="O112" i="10"/>
  <c r="O116" i="19"/>
  <c r="P113" i="19"/>
  <c r="P116" i="19" s="1"/>
  <c r="K117" i="10"/>
  <c r="O117" i="10"/>
  <c r="L118" i="10"/>
  <c r="L119" i="10" s="1"/>
  <c r="G121" i="10"/>
  <c r="G125" i="10"/>
  <c r="G129" i="10"/>
  <c r="G133" i="10"/>
  <c r="G137" i="10"/>
  <c r="G141" i="10"/>
  <c r="G145" i="10"/>
  <c r="G149" i="10"/>
  <c r="G153" i="10"/>
  <c r="E155" i="10"/>
  <c r="G155" i="10" s="1"/>
  <c r="G157" i="10"/>
  <c r="G161" i="10"/>
  <c r="K167" i="10"/>
  <c r="K168" i="10" s="1"/>
  <c r="O167" i="10"/>
  <c r="O168" i="10" s="1"/>
  <c r="K172" i="10"/>
  <c r="O172" i="10"/>
  <c r="L173" i="10"/>
  <c r="I174" i="10"/>
  <c r="M174" i="10"/>
  <c r="J175" i="10"/>
  <c r="N175" i="10"/>
  <c r="L177" i="10"/>
  <c r="I178" i="10"/>
  <c r="M178" i="10"/>
  <c r="G7" i="11"/>
  <c r="G11" i="11"/>
  <c r="G15" i="11"/>
  <c r="P16" i="11"/>
  <c r="P172" i="11" s="1"/>
  <c r="E19" i="11"/>
  <c r="E27" i="11" s="1"/>
  <c r="G21" i="11"/>
  <c r="G25" i="11"/>
  <c r="L28" i="11"/>
  <c r="G31" i="11"/>
  <c r="G35" i="11"/>
  <c r="S36" i="19"/>
  <c r="G39" i="11"/>
  <c r="G43" i="11"/>
  <c r="G47" i="11"/>
  <c r="G51" i="11"/>
  <c r="G55" i="11"/>
  <c r="G59" i="11"/>
  <c r="G63" i="11"/>
  <c r="G67" i="11"/>
  <c r="G71" i="11"/>
  <c r="G75" i="11"/>
  <c r="G79" i="11"/>
  <c r="G83" i="11"/>
  <c r="F85" i="11"/>
  <c r="O119" i="11"/>
  <c r="L86" i="11"/>
  <c r="G87" i="11"/>
  <c r="G91" i="11"/>
  <c r="G95" i="11"/>
  <c r="I100" i="11"/>
  <c r="E106" i="11"/>
  <c r="G107" i="11"/>
  <c r="F109" i="11"/>
  <c r="R109" i="19" s="1"/>
  <c r="S109" i="19" s="1"/>
  <c r="P111" i="11"/>
  <c r="O112" i="11"/>
  <c r="I117" i="11"/>
  <c r="I178" i="11"/>
  <c r="M117" i="11"/>
  <c r="M178" i="11"/>
  <c r="F120" i="11"/>
  <c r="P165" i="11"/>
  <c r="P167" i="11" s="1"/>
  <c r="P168" i="11" s="1"/>
  <c r="G121" i="11"/>
  <c r="G125" i="11"/>
  <c r="G129" i="11"/>
  <c r="G133" i="11"/>
  <c r="G137" i="11"/>
  <c r="G141" i="11"/>
  <c r="G145" i="11"/>
  <c r="G149" i="11"/>
  <c r="R160" i="19"/>
  <c r="S160" i="19" s="1"/>
  <c r="G160" i="11"/>
  <c r="I179" i="11"/>
  <c r="I166" i="11"/>
  <c r="M166" i="11"/>
  <c r="M179" i="11"/>
  <c r="O167" i="11"/>
  <c r="O168" i="11" s="1"/>
  <c r="I172" i="11"/>
  <c r="N173" i="11"/>
  <c r="J28" i="12"/>
  <c r="U31" i="19"/>
  <c r="F85" i="12"/>
  <c r="U41" i="19"/>
  <c r="V41" i="19" s="1"/>
  <c r="G41" i="12"/>
  <c r="U57" i="19"/>
  <c r="V57" i="19" s="1"/>
  <c r="G57" i="12"/>
  <c r="E177" i="12"/>
  <c r="I93" i="2"/>
  <c r="W135" i="2"/>
  <c r="Q173" i="19"/>
  <c r="Q28" i="19"/>
  <c r="I27" i="6"/>
  <c r="G106" i="6"/>
  <c r="AC155" i="19"/>
  <c r="AC165" i="19" s="1"/>
  <c r="E155" i="15"/>
  <c r="G13" i="19"/>
  <c r="G41" i="19"/>
  <c r="G45" i="19"/>
  <c r="G49" i="19"/>
  <c r="G81" i="19"/>
  <c r="P85" i="7"/>
  <c r="M86" i="7"/>
  <c r="G102" i="19"/>
  <c r="P111" i="7"/>
  <c r="P116" i="7"/>
  <c r="G125" i="19"/>
  <c r="G129" i="19"/>
  <c r="G133" i="19"/>
  <c r="G141" i="19"/>
  <c r="P165" i="7"/>
  <c r="L174" i="7"/>
  <c r="K28" i="8"/>
  <c r="I99" i="19"/>
  <c r="J87" i="19"/>
  <c r="J99" i="19" s="1"/>
  <c r="X23" i="1"/>
  <c r="K127" i="1"/>
  <c r="K23" i="2"/>
  <c r="T53" i="2"/>
  <c r="T57" i="2" s="1"/>
  <c r="I23" i="1"/>
  <c r="M23" i="1"/>
  <c r="Q23" i="1"/>
  <c r="U23" i="1"/>
  <c r="Y23" i="1"/>
  <c r="D127" i="1"/>
  <c r="H127" i="1"/>
  <c r="H134" i="1"/>
  <c r="E135" i="1"/>
  <c r="E139" i="1" s="1"/>
  <c r="O136" i="1"/>
  <c r="O139" i="1" s="1"/>
  <c r="P132" i="1" s="1"/>
  <c r="S136" i="1"/>
  <c r="W136" i="1"/>
  <c r="W139" i="1" s="1"/>
  <c r="X132" i="1" s="1"/>
  <c r="AA136" i="1"/>
  <c r="G137" i="1"/>
  <c r="K137" i="1"/>
  <c r="K139" i="1" s="1"/>
  <c r="D53" i="2"/>
  <c r="D57" i="2" s="1"/>
  <c r="N53" i="2"/>
  <c r="N57" i="2" s="1"/>
  <c r="V53" i="2"/>
  <c r="V57" i="2" s="1"/>
  <c r="E59" i="2"/>
  <c r="I59" i="2"/>
  <c r="S59" i="2"/>
  <c r="O108" i="2"/>
  <c r="S108" i="2"/>
  <c r="W108" i="2"/>
  <c r="AA108" i="2"/>
  <c r="G127" i="2"/>
  <c r="K127" i="2"/>
  <c r="Q127" i="2"/>
  <c r="U127" i="2"/>
  <c r="Y127" i="2"/>
  <c r="G134" i="2"/>
  <c r="N136" i="2"/>
  <c r="R136" i="2"/>
  <c r="V136" i="2"/>
  <c r="Z136" i="2"/>
  <c r="F137" i="2"/>
  <c r="J137" i="2"/>
  <c r="G19" i="6"/>
  <c r="K19" i="6"/>
  <c r="O19" i="6"/>
  <c r="W36" i="19"/>
  <c r="E36" i="13"/>
  <c r="G36" i="13" s="1"/>
  <c r="E36" i="17"/>
  <c r="G36" i="17" s="1"/>
  <c r="AI36" i="19"/>
  <c r="F85" i="6"/>
  <c r="J85" i="6"/>
  <c r="N85" i="6"/>
  <c r="G100" i="6"/>
  <c r="K100" i="6"/>
  <c r="O100" i="6"/>
  <c r="E106" i="6"/>
  <c r="I106" i="6"/>
  <c r="M106" i="6"/>
  <c r="W155" i="19"/>
  <c r="W165" i="19" s="1"/>
  <c r="E155" i="13"/>
  <c r="G155" i="13" s="1"/>
  <c r="H165" i="6"/>
  <c r="G166" i="6"/>
  <c r="K166" i="6"/>
  <c r="O166" i="6"/>
  <c r="H177" i="6"/>
  <c r="L177" i="6"/>
  <c r="P177" i="6"/>
  <c r="G178" i="6"/>
  <c r="K178" i="6"/>
  <c r="O178" i="6"/>
  <c r="F7" i="7"/>
  <c r="G10" i="7"/>
  <c r="G14" i="7"/>
  <c r="G20" i="7"/>
  <c r="G24" i="7"/>
  <c r="O28" i="7"/>
  <c r="E36" i="7"/>
  <c r="G36" i="7" s="1"/>
  <c r="F87" i="7"/>
  <c r="J100" i="7"/>
  <c r="I106" i="7"/>
  <c r="M106" i="7"/>
  <c r="G108" i="7"/>
  <c r="G113" i="7"/>
  <c r="G116" i="7" s="1"/>
  <c r="I118" i="7"/>
  <c r="I119" i="7" s="1"/>
  <c r="M118" i="7"/>
  <c r="M119" i="7" s="1"/>
  <c r="K166" i="7"/>
  <c r="O166" i="7"/>
  <c r="L167" i="7"/>
  <c r="L168" i="7" s="1"/>
  <c r="J174" i="7"/>
  <c r="N174" i="7"/>
  <c r="K175" i="7"/>
  <c r="O175" i="7"/>
  <c r="M177" i="7"/>
  <c r="G8" i="8"/>
  <c r="G12" i="8"/>
  <c r="F19" i="8"/>
  <c r="G22" i="8"/>
  <c r="G26" i="8"/>
  <c r="I86" i="8"/>
  <c r="M86" i="8"/>
  <c r="G88" i="8"/>
  <c r="L100" i="8"/>
  <c r="G101" i="8"/>
  <c r="F107" i="8"/>
  <c r="G110" i="8"/>
  <c r="J112" i="8"/>
  <c r="N112" i="8"/>
  <c r="P116" i="8"/>
  <c r="K118" i="8"/>
  <c r="K119" i="8" s="1"/>
  <c r="O118" i="8"/>
  <c r="O119" i="8" s="1"/>
  <c r="I166" i="8"/>
  <c r="M166" i="8"/>
  <c r="J167" i="8"/>
  <c r="J168" i="8" s="1"/>
  <c r="N167" i="8"/>
  <c r="N168" i="8" s="1"/>
  <c r="J173" i="8"/>
  <c r="N173" i="8"/>
  <c r="K174" i="8"/>
  <c r="O174" i="8"/>
  <c r="K178" i="8"/>
  <c r="O178" i="8"/>
  <c r="G9" i="9"/>
  <c r="G13" i="9"/>
  <c r="F20" i="9"/>
  <c r="G23" i="9"/>
  <c r="I100" i="9"/>
  <c r="M100" i="9"/>
  <c r="G107" i="9"/>
  <c r="G111" i="9" s="1"/>
  <c r="K112" i="9"/>
  <c r="O112" i="9"/>
  <c r="L118" i="9"/>
  <c r="L119" i="9" s="1"/>
  <c r="E155" i="9"/>
  <c r="G155" i="9" s="1"/>
  <c r="J166" i="9"/>
  <c r="N166" i="9"/>
  <c r="K167" i="9"/>
  <c r="K168" i="9" s="1"/>
  <c r="O167" i="9"/>
  <c r="O168" i="9" s="1"/>
  <c r="K173" i="9"/>
  <c r="O173" i="9"/>
  <c r="L174" i="9"/>
  <c r="L178" i="9"/>
  <c r="F7" i="10"/>
  <c r="G10" i="10"/>
  <c r="G14" i="10"/>
  <c r="G20" i="10"/>
  <c r="G24" i="10"/>
  <c r="E36" i="10"/>
  <c r="G36" i="10" s="1"/>
  <c r="F87" i="10"/>
  <c r="I106" i="10"/>
  <c r="M106" i="10"/>
  <c r="G113" i="10"/>
  <c r="G116" i="10" s="1"/>
  <c r="I118" i="10"/>
  <c r="I119" i="10" s="1"/>
  <c r="M118" i="10"/>
  <c r="M119" i="10" s="1"/>
  <c r="K166" i="10"/>
  <c r="O166" i="10"/>
  <c r="L167" i="10"/>
  <c r="L168" i="10" s="1"/>
  <c r="J174" i="10"/>
  <c r="N174" i="10"/>
  <c r="K175" i="10"/>
  <c r="O175" i="10"/>
  <c r="M177" i="10"/>
  <c r="G8" i="11"/>
  <c r="G12" i="11"/>
  <c r="F19" i="11"/>
  <c r="G22" i="11"/>
  <c r="G26" i="11"/>
  <c r="I28" i="11"/>
  <c r="M28" i="11"/>
  <c r="L167" i="11"/>
  <c r="L168" i="11" s="1"/>
  <c r="L174" i="11"/>
  <c r="M86" i="11"/>
  <c r="P99" i="11"/>
  <c r="G88" i="11"/>
  <c r="J175" i="11"/>
  <c r="J100" i="11"/>
  <c r="N175" i="11"/>
  <c r="N100" i="11"/>
  <c r="L100" i="11"/>
  <c r="I106" i="11"/>
  <c r="M106" i="11"/>
  <c r="M177" i="11"/>
  <c r="M112" i="11"/>
  <c r="K117" i="11"/>
  <c r="K118" i="11"/>
  <c r="K119" i="11" s="1"/>
  <c r="R156" i="19"/>
  <c r="S156" i="19" s="1"/>
  <c r="G156" i="11"/>
  <c r="N166" i="11"/>
  <c r="U14" i="19"/>
  <c r="V14" i="19" s="1"/>
  <c r="G14" i="12"/>
  <c r="J172" i="12"/>
  <c r="J166" i="12"/>
  <c r="N172" i="12"/>
  <c r="N86" i="12"/>
  <c r="N166" i="12"/>
  <c r="N100" i="12"/>
  <c r="U23" i="19"/>
  <c r="V23" i="19" s="1"/>
  <c r="G23" i="12"/>
  <c r="U25" i="19"/>
  <c r="V25" i="19" s="1"/>
  <c r="G25" i="12"/>
  <c r="U26" i="19"/>
  <c r="V26" i="19" s="1"/>
  <c r="G26" i="12"/>
  <c r="U37" i="19"/>
  <c r="V37" i="19" s="1"/>
  <c r="G37" i="12"/>
  <c r="U53" i="19"/>
  <c r="V53" i="19" s="1"/>
  <c r="G53" i="12"/>
  <c r="V23" i="2"/>
  <c r="G108" i="2"/>
  <c r="E127" i="2"/>
  <c r="M27" i="6"/>
  <c r="AC36" i="19"/>
  <c r="E36" i="15"/>
  <c r="G36" i="15" s="1"/>
  <c r="K106" i="6"/>
  <c r="Q155" i="19"/>
  <c r="S155" i="19" s="1"/>
  <c r="E155" i="11"/>
  <c r="G155" i="11" s="1"/>
  <c r="G9" i="19"/>
  <c r="G19" i="19"/>
  <c r="F27" i="19"/>
  <c r="G23" i="19"/>
  <c r="F27" i="7"/>
  <c r="I28" i="7"/>
  <c r="G53" i="19"/>
  <c r="G57" i="19"/>
  <c r="G61" i="19"/>
  <c r="G73" i="19"/>
  <c r="G77" i="19"/>
  <c r="I86" i="7"/>
  <c r="G89" i="19"/>
  <c r="AP89" i="19"/>
  <c r="G93" i="19"/>
  <c r="G97" i="19"/>
  <c r="G107" i="19"/>
  <c r="F111" i="19"/>
  <c r="G145" i="19"/>
  <c r="G149" i="19"/>
  <c r="G153" i="19"/>
  <c r="G157" i="19"/>
  <c r="AP161" i="19"/>
  <c r="G161" i="19"/>
  <c r="I166" i="7"/>
  <c r="I16" i="19"/>
  <c r="I172" i="19" s="1"/>
  <c r="J172" i="19" s="1"/>
  <c r="J7" i="19"/>
  <c r="J16" i="19" s="1"/>
  <c r="G93" i="1"/>
  <c r="Q135" i="1"/>
  <c r="Q139" i="1" s="1"/>
  <c r="R132" i="1" s="1"/>
  <c r="Y135" i="1"/>
  <c r="Y139" i="1" s="1"/>
  <c r="Z132" i="1" s="1"/>
  <c r="J53" i="2"/>
  <c r="J57" i="2" s="1"/>
  <c r="Q108" i="1"/>
  <c r="U108" i="1"/>
  <c r="Y108" i="1"/>
  <c r="E127" i="1"/>
  <c r="I127" i="1"/>
  <c r="M23" i="2"/>
  <c r="Q23" i="2"/>
  <c r="U23" i="2"/>
  <c r="Y23" i="2"/>
  <c r="F53" i="2"/>
  <c r="F57" i="2" s="1"/>
  <c r="P53" i="2"/>
  <c r="P57" i="2" s="1"/>
  <c r="P108" i="2"/>
  <c r="T108" i="2"/>
  <c r="X108" i="2"/>
  <c r="D127" i="2"/>
  <c r="H127" i="2"/>
  <c r="Z36" i="19"/>
  <c r="AB36" i="19" s="1"/>
  <c r="E36" i="14"/>
  <c r="G36" i="14" s="1"/>
  <c r="AL36" i="19"/>
  <c r="E36" i="18"/>
  <c r="G36" i="18" s="1"/>
  <c r="G85" i="6"/>
  <c r="K85" i="6"/>
  <c r="O85" i="6"/>
  <c r="F106" i="6"/>
  <c r="J106" i="6"/>
  <c r="N106" i="6"/>
  <c r="AL143" i="19"/>
  <c r="E143" i="18"/>
  <c r="G143" i="18" s="1"/>
  <c r="Z155" i="19"/>
  <c r="E155" i="14"/>
  <c r="G155" i="14" s="1"/>
  <c r="E165" i="6"/>
  <c r="I165" i="6"/>
  <c r="M165" i="6"/>
  <c r="E19" i="7"/>
  <c r="E27" i="7" s="1"/>
  <c r="F101" i="7"/>
  <c r="F111" i="7"/>
  <c r="F116" i="7"/>
  <c r="L166" i="7"/>
  <c r="F99" i="8"/>
  <c r="I100" i="8"/>
  <c r="M100" i="8"/>
  <c r="K112" i="8"/>
  <c r="O112" i="8"/>
  <c r="L118" i="8"/>
  <c r="L119" i="8" s="1"/>
  <c r="E155" i="8"/>
  <c r="G155" i="8" s="1"/>
  <c r="E36" i="9"/>
  <c r="G36" i="9" s="1"/>
  <c r="F87" i="9"/>
  <c r="J100" i="9"/>
  <c r="N100" i="9"/>
  <c r="F105" i="9"/>
  <c r="L112" i="9"/>
  <c r="G113" i="9"/>
  <c r="G116" i="9" s="1"/>
  <c r="I118" i="9"/>
  <c r="I119" i="9" s="1"/>
  <c r="M118" i="9"/>
  <c r="M119" i="9" s="1"/>
  <c r="F101" i="10"/>
  <c r="F111" i="10"/>
  <c r="F116" i="10"/>
  <c r="L166" i="10"/>
  <c r="J117" i="11"/>
  <c r="J172" i="11"/>
  <c r="I167" i="11"/>
  <c r="I168" i="11" s="1"/>
  <c r="I174" i="11"/>
  <c r="I118" i="11"/>
  <c r="I119" i="11" s="1"/>
  <c r="M167" i="11"/>
  <c r="M168" i="11" s="1"/>
  <c r="M174" i="11"/>
  <c r="M118" i="11"/>
  <c r="M119" i="11" s="1"/>
  <c r="J86" i="11"/>
  <c r="N86" i="11"/>
  <c r="F99" i="11"/>
  <c r="K175" i="11"/>
  <c r="K100" i="11"/>
  <c r="O175" i="11"/>
  <c r="O100" i="11"/>
  <c r="M100" i="11"/>
  <c r="L106" i="11"/>
  <c r="E111" i="11"/>
  <c r="J112" i="11"/>
  <c r="R115" i="19"/>
  <c r="S115" i="19" s="1"/>
  <c r="G115" i="11"/>
  <c r="N117" i="11"/>
  <c r="L118" i="11"/>
  <c r="L119" i="11" s="1"/>
  <c r="E16" i="12"/>
  <c r="E172" i="12" s="1"/>
  <c r="U10" i="19"/>
  <c r="V10" i="19" s="1"/>
  <c r="G10" i="12"/>
  <c r="U19" i="19"/>
  <c r="F27" i="12"/>
  <c r="G19" i="12"/>
  <c r="U21" i="19"/>
  <c r="V21" i="19" s="1"/>
  <c r="G21" i="12"/>
  <c r="U22" i="19"/>
  <c r="V22" i="19" s="1"/>
  <c r="G22" i="12"/>
  <c r="N28" i="12"/>
  <c r="V36" i="19"/>
  <c r="U49" i="19"/>
  <c r="V49" i="19" s="1"/>
  <c r="G49" i="12"/>
  <c r="G150" i="11"/>
  <c r="G151" i="11"/>
  <c r="G154" i="11"/>
  <c r="G158" i="11"/>
  <c r="G159" i="11"/>
  <c r="G162" i="11"/>
  <c r="G163" i="11"/>
  <c r="G7" i="12"/>
  <c r="U7" i="19"/>
  <c r="V7" i="19" s="1"/>
  <c r="G8" i="12"/>
  <c r="U8" i="19"/>
  <c r="V8" i="19" s="1"/>
  <c r="G11" i="12"/>
  <c r="U11" i="19"/>
  <c r="V11" i="19" s="1"/>
  <c r="G12" i="12"/>
  <c r="U12" i="19"/>
  <c r="V12" i="19" s="1"/>
  <c r="G15" i="12"/>
  <c r="U15" i="19"/>
  <c r="V15" i="19" s="1"/>
  <c r="G31" i="12"/>
  <c r="G32" i="12"/>
  <c r="G35" i="12"/>
  <c r="G39" i="12"/>
  <c r="G40" i="12"/>
  <c r="G43" i="12"/>
  <c r="G44" i="12"/>
  <c r="G47" i="12"/>
  <c r="G48" i="12"/>
  <c r="G51" i="12"/>
  <c r="G52" i="12"/>
  <c r="G55" i="12"/>
  <c r="G56" i="12"/>
  <c r="G59" i="12"/>
  <c r="G60" i="12"/>
  <c r="G63" i="12"/>
  <c r="G64" i="12"/>
  <c r="G65" i="12"/>
  <c r="G67" i="12"/>
  <c r="G68" i="12"/>
  <c r="G69" i="12"/>
  <c r="G71" i="12"/>
  <c r="G72" i="12"/>
  <c r="G73" i="12"/>
  <c r="G75" i="12"/>
  <c r="G76" i="12"/>
  <c r="G77" i="12"/>
  <c r="G79" i="12"/>
  <c r="G80" i="12"/>
  <c r="G81" i="12"/>
  <c r="G83" i="12"/>
  <c r="G84" i="12"/>
  <c r="J167" i="12"/>
  <c r="J168" i="12" s="1"/>
  <c r="J118" i="12"/>
  <c r="J119" i="12" s="1"/>
  <c r="J174" i="12"/>
  <c r="N167" i="12"/>
  <c r="N168" i="12" s="1"/>
  <c r="N118" i="12"/>
  <c r="N119" i="12" s="1"/>
  <c r="N174" i="12"/>
  <c r="J86" i="12"/>
  <c r="F99" i="12"/>
  <c r="K100" i="12"/>
  <c r="K175" i="12"/>
  <c r="O100" i="12"/>
  <c r="O175" i="12"/>
  <c r="P105" i="12"/>
  <c r="F101" i="12"/>
  <c r="G103" i="12"/>
  <c r="P117" i="12"/>
  <c r="G121" i="12"/>
  <c r="G123" i="12"/>
  <c r="G124" i="12"/>
  <c r="G125" i="12"/>
  <c r="G127" i="12"/>
  <c r="G128" i="12"/>
  <c r="G129" i="12"/>
  <c r="G131" i="12"/>
  <c r="G132" i="12"/>
  <c r="G133" i="12"/>
  <c r="G135" i="12"/>
  <c r="G136" i="12"/>
  <c r="G137" i="12"/>
  <c r="G140" i="12"/>
  <c r="G141" i="12"/>
  <c r="U142" i="19"/>
  <c r="V142" i="19" s="1"/>
  <c r="G142" i="12"/>
  <c r="G156" i="12"/>
  <c r="G157" i="12"/>
  <c r="U158" i="19"/>
  <c r="V158" i="19" s="1"/>
  <c r="G158" i="12"/>
  <c r="I179" i="12"/>
  <c r="I166" i="12"/>
  <c r="M179" i="12"/>
  <c r="M166" i="12"/>
  <c r="O167" i="12"/>
  <c r="O168" i="12" s="1"/>
  <c r="M178" i="12"/>
  <c r="G15" i="13"/>
  <c r="P27" i="13"/>
  <c r="Y31" i="19"/>
  <c r="G38" i="13"/>
  <c r="G39" i="13"/>
  <c r="X40" i="19"/>
  <c r="Y40" i="19" s="1"/>
  <c r="G40" i="13"/>
  <c r="G54" i="13"/>
  <c r="G55" i="13"/>
  <c r="X56" i="19"/>
  <c r="Y56" i="19" s="1"/>
  <c r="G56" i="13"/>
  <c r="G70" i="13"/>
  <c r="G71" i="13"/>
  <c r="X72" i="19"/>
  <c r="Y72" i="19" s="1"/>
  <c r="G72" i="13"/>
  <c r="G89" i="13"/>
  <c r="E99" i="13"/>
  <c r="G90" i="13"/>
  <c r="G91" i="13"/>
  <c r="X92" i="19"/>
  <c r="Y92" i="19" s="1"/>
  <c r="G92" i="13"/>
  <c r="I175" i="13"/>
  <c r="I100" i="13"/>
  <c r="M175" i="13"/>
  <c r="M100" i="13"/>
  <c r="X101" i="19"/>
  <c r="F105" i="13"/>
  <c r="G101" i="13"/>
  <c r="G105" i="13" s="1"/>
  <c r="F108" i="13"/>
  <c r="P111" i="13"/>
  <c r="K177" i="13"/>
  <c r="K112" i="13"/>
  <c r="O177" i="13"/>
  <c r="O112" i="13"/>
  <c r="L117" i="13"/>
  <c r="G122" i="13"/>
  <c r="G123" i="13"/>
  <c r="X124" i="19"/>
  <c r="Y124" i="19" s="1"/>
  <c r="G124" i="13"/>
  <c r="G138" i="13"/>
  <c r="G139" i="13"/>
  <c r="X140" i="19"/>
  <c r="Y140" i="19" s="1"/>
  <c r="G140" i="13"/>
  <c r="G154" i="13"/>
  <c r="M167" i="13"/>
  <c r="M168" i="13" s="1"/>
  <c r="K179" i="13"/>
  <c r="G12" i="14"/>
  <c r="AA13" i="19"/>
  <c r="AB13" i="19" s="1"/>
  <c r="G13" i="14"/>
  <c r="AA15" i="19"/>
  <c r="AB15" i="19" s="1"/>
  <c r="G15" i="14"/>
  <c r="I28" i="14"/>
  <c r="AA37" i="19"/>
  <c r="AB37" i="19" s="1"/>
  <c r="G37" i="14"/>
  <c r="G51" i="14"/>
  <c r="G52" i="14"/>
  <c r="AA53" i="19"/>
  <c r="AB53" i="19" s="1"/>
  <c r="G53" i="14"/>
  <c r="G67" i="14"/>
  <c r="G68" i="14"/>
  <c r="AA69" i="19"/>
  <c r="AB69" i="19" s="1"/>
  <c r="G69" i="14"/>
  <c r="G83" i="14"/>
  <c r="G84" i="14"/>
  <c r="P99" i="14"/>
  <c r="F87" i="14"/>
  <c r="AA102" i="19"/>
  <c r="AB102" i="19" s="1"/>
  <c r="G102" i="14"/>
  <c r="L178" i="14"/>
  <c r="L117" i="14"/>
  <c r="P116" i="14"/>
  <c r="AA121" i="19"/>
  <c r="AB121" i="19" s="1"/>
  <c r="G121" i="14"/>
  <c r="M166" i="14"/>
  <c r="I28" i="15"/>
  <c r="I173" i="15"/>
  <c r="E99" i="12"/>
  <c r="G87" i="12"/>
  <c r="L100" i="12"/>
  <c r="L175" i="12"/>
  <c r="L167" i="12"/>
  <c r="L168" i="12" s="1"/>
  <c r="P100" i="12"/>
  <c r="P175" i="12"/>
  <c r="J176" i="12"/>
  <c r="J106" i="12"/>
  <c r="N176" i="12"/>
  <c r="N106" i="12"/>
  <c r="M112" i="12"/>
  <c r="M177" i="12"/>
  <c r="O112" i="12"/>
  <c r="U113" i="19"/>
  <c r="F116" i="12"/>
  <c r="J117" i="12"/>
  <c r="J178" i="12"/>
  <c r="N117" i="12"/>
  <c r="N178" i="12"/>
  <c r="K117" i="12"/>
  <c r="P165" i="12"/>
  <c r="F120" i="12"/>
  <c r="G120" i="12" s="1"/>
  <c r="U154" i="19"/>
  <c r="V154" i="19" s="1"/>
  <c r="G154" i="12"/>
  <c r="K172" i="12"/>
  <c r="X12" i="19"/>
  <c r="Y12" i="19" s="1"/>
  <c r="G12" i="13"/>
  <c r="X14" i="19"/>
  <c r="Y14" i="19" s="1"/>
  <c r="G14" i="13"/>
  <c r="X26" i="19"/>
  <c r="Y26" i="19" s="1"/>
  <c r="G26" i="13"/>
  <c r="Y36" i="19"/>
  <c r="X52" i="19"/>
  <c r="Y52" i="19" s="1"/>
  <c r="G52" i="13"/>
  <c r="X68" i="19"/>
  <c r="Y68" i="19" s="1"/>
  <c r="G68" i="13"/>
  <c r="X84" i="19"/>
  <c r="Y84" i="19" s="1"/>
  <c r="G84" i="13"/>
  <c r="L86" i="13"/>
  <c r="X88" i="19"/>
  <c r="Y88" i="19" s="1"/>
  <c r="G88" i="13"/>
  <c r="L106" i="13"/>
  <c r="X120" i="19"/>
  <c r="G120" i="13"/>
  <c r="F122" i="13"/>
  <c r="P165" i="13"/>
  <c r="X136" i="19"/>
  <c r="Y136" i="19" s="1"/>
  <c r="G136" i="13"/>
  <c r="X152" i="19"/>
  <c r="Y152" i="19" s="1"/>
  <c r="G152" i="13"/>
  <c r="X164" i="19"/>
  <c r="Y164" i="19" s="1"/>
  <c r="G164" i="13"/>
  <c r="L166" i="13"/>
  <c r="O179" i="13"/>
  <c r="E16" i="14"/>
  <c r="E172" i="14" s="1"/>
  <c r="AA9" i="19"/>
  <c r="AB9" i="19" s="1"/>
  <c r="G9" i="14"/>
  <c r="AA11" i="19"/>
  <c r="AB11" i="19" s="1"/>
  <c r="G11" i="14"/>
  <c r="I100" i="14"/>
  <c r="I172" i="14"/>
  <c r="M172" i="14"/>
  <c r="M100" i="14"/>
  <c r="G26" i="14"/>
  <c r="M28" i="14"/>
  <c r="G35" i="14"/>
  <c r="G47" i="14"/>
  <c r="AA49" i="19"/>
  <c r="AB49" i="19" s="1"/>
  <c r="G49" i="14"/>
  <c r="AA65" i="19"/>
  <c r="AB65" i="19" s="1"/>
  <c r="G65" i="14"/>
  <c r="G79" i="14"/>
  <c r="AA81" i="19"/>
  <c r="AB81" i="19" s="1"/>
  <c r="G81" i="14"/>
  <c r="M86" i="14"/>
  <c r="AA97" i="19"/>
  <c r="AB97" i="19" s="1"/>
  <c r="G97" i="14"/>
  <c r="J175" i="14"/>
  <c r="J100" i="14"/>
  <c r="N175" i="14"/>
  <c r="N100" i="14"/>
  <c r="P176" i="14"/>
  <c r="P106" i="14"/>
  <c r="I176" i="14"/>
  <c r="I106" i="14"/>
  <c r="M106" i="14"/>
  <c r="M176" i="14"/>
  <c r="E177" i="14"/>
  <c r="P179" i="14"/>
  <c r="AA128" i="19"/>
  <c r="AB128" i="19" s="1"/>
  <c r="G128" i="14"/>
  <c r="AA136" i="19"/>
  <c r="AB136" i="19" s="1"/>
  <c r="G136" i="14"/>
  <c r="AA144" i="19"/>
  <c r="AB144" i="19" s="1"/>
  <c r="G144" i="14"/>
  <c r="G103" i="11"/>
  <c r="G104" i="11"/>
  <c r="J106" i="11"/>
  <c r="N106" i="11"/>
  <c r="L177" i="11"/>
  <c r="L112" i="11"/>
  <c r="E116" i="11"/>
  <c r="G113" i="11"/>
  <c r="G116" i="11" s="1"/>
  <c r="G114" i="11"/>
  <c r="L166" i="11"/>
  <c r="J176" i="11"/>
  <c r="I28" i="12"/>
  <c r="I173" i="12"/>
  <c r="M28" i="12"/>
  <c r="M173" i="12"/>
  <c r="O28" i="12"/>
  <c r="P85" i="12"/>
  <c r="U99" i="19"/>
  <c r="V87" i="19"/>
  <c r="V99" i="19" s="1"/>
  <c r="G90" i="12"/>
  <c r="G94" i="12"/>
  <c r="G98" i="12"/>
  <c r="K106" i="12"/>
  <c r="O106" i="12"/>
  <c r="G109" i="12"/>
  <c r="G110" i="12"/>
  <c r="J112" i="12"/>
  <c r="J177" i="12"/>
  <c r="N112" i="12"/>
  <c r="N177" i="12"/>
  <c r="G113" i="12"/>
  <c r="G116" i="12" s="1"/>
  <c r="G148" i="12"/>
  <c r="G149" i="12"/>
  <c r="U150" i="19"/>
  <c r="V150" i="19" s="1"/>
  <c r="G150" i="12"/>
  <c r="G164" i="12"/>
  <c r="X8" i="19"/>
  <c r="Y8" i="19" s="1"/>
  <c r="G8" i="13"/>
  <c r="G16" i="13" s="1"/>
  <c r="X10" i="19"/>
  <c r="Y10" i="19" s="1"/>
  <c r="G10" i="13"/>
  <c r="P16" i="13"/>
  <c r="P172" i="13" s="1"/>
  <c r="G21" i="13"/>
  <c r="X22" i="19"/>
  <c r="Y22" i="19" s="1"/>
  <c r="G22" i="13"/>
  <c r="X24" i="19"/>
  <c r="Y24" i="19" s="1"/>
  <c r="G24" i="13"/>
  <c r="J28" i="13"/>
  <c r="J173" i="13"/>
  <c r="N28" i="13"/>
  <c r="N173" i="13"/>
  <c r="G34" i="13"/>
  <c r="G35" i="13"/>
  <c r="G46" i="13"/>
  <c r="G47" i="13"/>
  <c r="X48" i="19"/>
  <c r="Y48" i="19" s="1"/>
  <c r="G48" i="13"/>
  <c r="G62" i="13"/>
  <c r="G63" i="13"/>
  <c r="X64" i="19"/>
  <c r="Y64" i="19" s="1"/>
  <c r="G64" i="13"/>
  <c r="G78" i="13"/>
  <c r="G79" i="13"/>
  <c r="X80" i="19"/>
  <c r="Y80" i="19" s="1"/>
  <c r="G80" i="13"/>
  <c r="K86" i="13"/>
  <c r="K167" i="13"/>
  <c r="K168" i="13" s="1"/>
  <c r="K174" i="13"/>
  <c r="K118" i="13"/>
  <c r="K119" i="13" s="1"/>
  <c r="O86" i="13"/>
  <c r="O167" i="13"/>
  <c r="O168" i="13" s="1"/>
  <c r="O174" i="13"/>
  <c r="O118" i="13"/>
  <c r="O119" i="13" s="1"/>
  <c r="P99" i="13"/>
  <c r="G98" i="13"/>
  <c r="E117" i="13"/>
  <c r="G114" i="13"/>
  <c r="X115" i="19"/>
  <c r="Y115" i="19" s="1"/>
  <c r="G115" i="13"/>
  <c r="G130" i="13"/>
  <c r="G131" i="13"/>
  <c r="X132" i="19"/>
  <c r="Y132" i="19" s="1"/>
  <c r="G132" i="13"/>
  <c r="G146" i="13"/>
  <c r="G147" i="13"/>
  <c r="X148" i="19"/>
  <c r="Y148" i="19" s="1"/>
  <c r="G148" i="13"/>
  <c r="G158" i="13"/>
  <c r="G159" i="13"/>
  <c r="X160" i="19"/>
  <c r="Y160" i="19" s="1"/>
  <c r="G160" i="13"/>
  <c r="L172" i="13"/>
  <c r="L176" i="13"/>
  <c r="P16" i="14"/>
  <c r="P172" i="14" s="1"/>
  <c r="F7" i="14"/>
  <c r="G22" i="14"/>
  <c r="AA23" i="19"/>
  <c r="AB23" i="19" s="1"/>
  <c r="G23" i="14"/>
  <c r="AA25" i="19"/>
  <c r="AB25" i="19" s="1"/>
  <c r="G25" i="14"/>
  <c r="G31" i="14"/>
  <c r="G32" i="14"/>
  <c r="AA33" i="19"/>
  <c r="AB33" i="19" s="1"/>
  <c r="G33" i="14"/>
  <c r="AA45" i="19"/>
  <c r="AB45" i="19" s="1"/>
  <c r="G45" i="14"/>
  <c r="AA61" i="19"/>
  <c r="AB61" i="19" s="1"/>
  <c r="G61" i="14"/>
  <c r="AA77" i="19"/>
  <c r="AB77" i="19" s="1"/>
  <c r="G77" i="14"/>
  <c r="L167" i="14"/>
  <c r="L168" i="14" s="1"/>
  <c r="L86" i="14"/>
  <c r="L174" i="14"/>
  <c r="L118" i="14"/>
  <c r="L119" i="14" s="1"/>
  <c r="P85" i="14"/>
  <c r="G91" i="14"/>
  <c r="AA93" i="19"/>
  <c r="AB93" i="19" s="1"/>
  <c r="G93" i="14"/>
  <c r="AA107" i="19"/>
  <c r="F111" i="14"/>
  <c r="G107" i="14"/>
  <c r="G111" i="14" s="1"/>
  <c r="E116" i="14"/>
  <c r="G113" i="14"/>
  <c r="G116" i="14" s="1"/>
  <c r="G114" i="14"/>
  <c r="E85" i="15"/>
  <c r="E112" i="15"/>
  <c r="E177" i="15"/>
  <c r="P111" i="12"/>
  <c r="F107" i="12"/>
  <c r="U146" i="19"/>
  <c r="V146" i="19" s="1"/>
  <c r="G146" i="12"/>
  <c r="U162" i="19"/>
  <c r="V162" i="19" s="1"/>
  <c r="G162" i="12"/>
  <c r="K168" i="12"/>
  <c r="O172" i="12"/>
  <c r="X7" i="19"/>
  <c r="Y7" i="19" s="1"/>
  <c r="F16" i="13"/>
  <c r="X20" i="19"/>
  <c r="Y20" i="19" s="1"/>
  <c r="G20" i="13"/>
  <c r="X32" i="19"/>
  <c r="Y32" i="19" s="1"/>
  <c r="G32" i="13"/>
  <c r="X44" i="19"/>
  <c r="Y44" i="19" s="1"/>
  <c r="G44" i="13"/>
  <c r="X60" i="19"/>
  <c r="Y60" i="19" s="1"/>
  <c r="G60" i="13"/>
  <c r="X76" i="19"/>
  <c r="Y76" i="19" s="1"/>
  <c r="G76" i="13"/>
  <c r="F85" i="13"/>
  <c r="X96" i="19"/>
  <c r="Y96" i="19" s="1"/>
  <c r="G96" i="13"/>
  <c r="E176" i="13"/>
  <c r="E106" i="13"/>
  <c r="E111" i="13"/>
  <c r="G107" i="13"/>
  <c r="G108" i="13"/>
  <c r="X110" i="19"/>
  <c r="Y110" i="19" s="1"/>
  <c r="G110" i="13"/>
  <c r="F113" i="13"/>
  <c r="P116" i="13"/>
  <c r="K117" i="13"/>
  <c r="K178" i="13"/>
  <c r="O117" i="13"/>
  <c r="O178" i="13"/>
  <c r="X128" i="19"/>
  <c r="Y128" i="19" s="1"/>
  <c r="G128" i="13"/>
  <c r="X144" i="19"/>
  <c r="Y144" i="19" s="1"/>
  <c r="G144" i="13"/>
  <c r="X156" i="19"/>
  <c r="Y156" i="19" s="1"/>
  <c r="G156" i="13"/>
  <c r="AA19" i="19"/>
  <c r="G19" i="14"/>
  <c r="F21" i="14"/>
  <c r="P27" i="14"/>
  <c r="K173" i="14"/>
  <c r="K28" i="14"/>
  <c r="O28" i="14"/>
  <c r="O173" i="14"/>
  <c r="AA31" i="19"/>
  <c r="F85" i="14"/>
  <c r="AA41" i="19"/>
  <c r="AB41" i="19" s="1"/>
  <c r="G41" i="14"/>
  <c r="AA57" i="19"/>
  <c r="AB57" i="19" s="1"/>
  <c r="G57" i="14"/>
  <c r="AA73" i="19"/>
  <c r="AB73" i="19" s="1"/>
  <c r="G73" i="14"/>
  <c r="G87" i="14"/>
  <c r="AA89" i="19"/>
  <c r="AB89" i="19" s="1"/>
  <c r="G89" i="14"/>
  <c r="E99" i="14"/>
  <c r="G103" i="14"/>
  <c r="E105" i="14"/>
  <c r="L177" i="14"/>
  <c r="L112" i="14"/>
  <c r="P177" i="14"/>
  <c r="P112" i="14"/>
  <c r="AA124" i="19"/>
  <c r="AB124" i="19" s="1"/>
  <c r="G124" i="14"/>
  <c r="AA132" i="19"/>
  <c r="AB132" i="19" s="1"/>
  <c r="G132" i="14"/>
  <c r="AA140" i="19"/>
  <c r="AB140" i="19" s="1"/>
  <c r="G140" i="14"/>
  <c r="L28" i="16"/>
  <c r="L173" i="16"/>
  <c r="F16" i="15"/>
  <c r="AE36" i="19"/>
  <c r="AD87" i="19"/>
  <c r="F99" i="15"/>
  <c r="F176" i="15"/>
  <c r="F106" i="15"/>
  <c r="K176" i="15"/>
  <c r="K106" i="15"/>
  <c r="O176" i="15"/>
  <c r="O106" i="15"/>
  <c r="P111" i="15"/>
  <c r="F107" i="15"/>
  <c r="AD165" i="19"/>
  <c r="AE120" i="19"/>
  <c r="J179" i="15"/>
  <c r="J166" i="15"/>
  <c r="N179" i="15"/>
  <c r="N166" i="15"/>
  <c r="J178" i="15"/>
  <c r="P16" i="16"/>
  <c r="P172" i="16" s="1"/>
  <c r="F7" i="16"/>
  <c r="AG10" i="19"/>
  <c r="AH10" i="19" s="1"/>
  <c r="G10" i="16"/>
  <c r="G11" i="16"/>
  <c r="AG11" i="19"/>
  <c r="AH11" i="19" s="1"/>
  <c r="AG14" i="19"/>
  <c r="AH14" i="19" s="1"/>
  <c r="G14" i="16"/>
  <c r="G15" i="16"/>
  <c r="AG15" i="19"/>
  <c r="AH15" i="19" s="1"/>
  <c r="O173" i="16"/>
  <c r="O28" i="16"/>
  <c r="AG24" i="19"/>
  <c r="AH24" i="19" s="1"/>
  <c r="G24" i="16"/>
  <c r="AG26" i="19"/>
  <c r="AH26" i="19" s="1"/>
  <c r="G26" i="16"/>
  <c r="G31" i="16"/>
  <c r="E85" i="16"/>
  <c r="AG34" i="19"/>
  <c r="AH34" i="19" s="1"/>
  <c r="G34" i="16"/>
  <c r="AG46" i="19"/>
  <c r="AH46" i="19" s="1"/>
  <c r="G46" i="16"/>
  <c r="AG62" i="19"/>
  <c r="AH62" i="19" s="1"/>
  <c r="G62" i="16"/>
  <c r="AG78" i="19"/>
  <c r="AH78" i="19" s="1"/>
  <c r="G78" i="16"/>
  <c r="I86" i="16"/>
  <c r="I167" i="16"/>
  <c r="I168" i="16" s="1"/>
  <c r="I118" i="16"/>
  <c r="I119" i="16" s="1"/>
  <c r="M86" i="16"/>
  <c r="M167" i="16"/>
  <c r="M168" i="16" s="1"/>
  <c r="M118" i="16"/>
  <c r="M119" i="16" s="1"/>
  <c r="AG94" i="19"/>
  <c r="AH94" i="19" s="1"/>
  <c r="G94" i="16"/>
  <c r="K100" i="16"/>
  <c r="K175" i="16"/>
  <c r="O100" i="16"/>
  <c r="O175" i="16"/>
  <c r="G101" i="16"/>
  <c r="G105" i="16" s="1"/>
  <c r="AG103" i="19"/>
  <c r="AH103" i="19" s="1"/>
  <c r="G103" i="16"/>
  <c r="J176" i="16"/>
  <c r="J106" i="16"/>
  <c r="N176" i="16"/>
  <c r="N106" i="16"/>
  <c r="P112" i="16"/>
  <c r="M112" i="16"/>
  <c r="M177" i="16"/>
  <c r="AG126" i="19"/>
  <c r="AH126" i="19" s="1"/>
  <c r="G126" i="16"/>
  <c r="AG142" i="19"/>
  <c r="AH142" i="19" s="1"/>
  <c r="G142" i="16"/>
  <c r="AG158" i="19"/>
  <c r="AH158" i="19" s="1"/>
  <c r="G158" i="16"/>
  <c r="I179" i="16"/>
  <c r="I166" i="16"/>
  <c r="M179" i="16"/>
  <c r="M166" i="16"/>
  <c r="P177" i="16"/>
  <c r="AJ8" i="19"/>
  <c r="AK8" i="19" s="1"/>
  <c r="G8" i="17"/>
  <c r="AJ10" i="19"/>
  <c r="AK10" i="19" s="1"/>
  <c r="G10" i="17"/>
  <c r="L172" i="17"/>
  <c r="L19" i="17"/>
  <c r="L27" i="17" s="1"/>
  <c r="L106" i="17"/>
  <c r="P16" i="17"/>
  <c r="P172" i="17" s="1"/>
  <c r="AJ37" i="19"/>
  <c r="AK37" i="19" s="1"/>
  <c r="G37" i="17"/>
  <c r="AJ53" i="19"/>
  <c r="AK53" i="19" s="1"/>
  <c r="G53" i="17"/>
  <c r="AJ69" i="19"/>
  <c r="AK69" i="19" s="1"/>
  <c r="G69" i="17"/>
  <c r="AJ93" i="19"/>
  <c r="AK93" i="19" s="1"/>
  <c r="G93" i="17"/>
  <c r="L112" i="17"/>
  <c r="L177" i="17"/>
  <c r="P177" i="17"/>
  <c r="AJ120" i="19"/>
  <c r="F165" i="17"/>
  <c r="AJ133" i="19"/>
  <c r="AK133" i="19" s="1"/>
  <c r="G133" i="17"/>
  <c r="AJ149" i="19"/>
  <c r="AK149" i="19" s="1"/>
  <c r="G149" i="17"/>
  <c r="M173" i="18"/>
  <c r="M28" i="18"/>
  <c r="AM20" i="19"/>
  <c r="AN20" i="19" s="1"/>
  <c r="G20" i="18"/>
  <c r="AM48" i="19"/>
  <c r="AN48" i="19" s="1"/>
  <c r="G48" i="18"/>
  <c r="AM64" i="19"/>
  <c r="AN64" i="19" s="1"/>
  <c r="G64" i="18"/>
  <c r="AM80" i="19"/>
  <c r="AN80" i="19" s="1"/>
  <c r="G80" i="18"/>
  <c r="K86" i="18"/>
  <c r="K174" i="18"/>
  <c r="K167" i="18"/>
  <c r="K168" i="18" s="1"/>
  <c r="K118" i="18"/>
  <c r="K119" i="18" s="1"/>
  <c r="O86" i="18"/>
  <c r="O174" i="18"/>
  <c r="O118" i="18"/>
  <c r="O119" i="18" s="1"/>
  <c r="P175" i="18"/>
  <c r="F108" i="18"/>
  <c r="P111" i="18"/>
  <c r="K177" i="18"/>
  <c r="K112" i="18"/>
  <c r="O112" i="18"/>
  <c r="O177" i="18"/>
  <c r="E178" i="18"/>
  <c r="AM115" i="19"/>
  <c r="AN115" i="19" s="1"/>
  <c r="G115" i="18"/>
  <c r="AM124" i="19"/>
  <c r="AN124" i="19" s="1"/>
  <c r="G124" i="18"/>
  <c r="AM140" i="19"/>
  <c r="AN140" i="19" s="1"/>
  <c r="G140" i="18"/>
  <c r="O167" i="18"/>
  <c r="O168" i="18" s="1"/>
  <c r="K85" i="19"/>
  <c r="X27" i="19"/>
  <c r="F27" i="13"/>
  <c r="I28" i="13"/>
  <c r="M28" i="13"/>
  <c r="P85" i="13"/>
  <c r="I86" i="13"/>
  <c r="M86" i="13"/>
  <c r="Y107" i="19"/>
  <c r="I166" i="13"/>
  <c r="M166" i="13"/>
  <c r="J167" i="13"/>
  <c r="J168" i="13" s="1"/>
  <c r="N167" i="13"/>
  <c r="N168" i="13" s="1"/>
  <c r="I176" i="13"/>
  <c r="M176" i="13"/>
  <c r="J28" i="14"/>
  <c r="N28" i="14"/>
  <c r="I167" i="14"/>
  <c r="I168" i="14" s="1"/>
  <c r="I174" i="14"/>
  <c r="M167" i="14"/>
  <c r="M168" i="14" s="1"/>
  <c r="M174" i="14"/>
  <c r="J86" i="14"/>
  <c r="N86" i="14"/>
  <c r="AA116" i="19"/>
  <c r="AB113" i="19"/>
  <c r="AB116" i="19" s="1"/>
  <c r="K117" i="14"/>
  <c r="O117" i="14"/>
  <c r="G125" i="14"/>
  <c r="G129" i="14"/>
  <c r="G133" i="14"/>
  <c r="G137" i="14"/>
  <c r="G141" i="14"/>
  <c r="G145" i="14"/>
  <c r="I166" i="14"/>
  <c r="N167" i="14"/>
  <c r="N168" i="14" s="1"/>
  <c r="J172" i="14"/>
  <c r="N176" i="14"/>
  <c r="M179" i="14"/>
  <c r="AD7" i="19"/>
  <c r="AE7" i="19" s="1"/>
  <c r="G7" i="15"/>
  <c r="AD8" i="19"/>
  <c r="AE8" i="19" s="1"/>
  <c r="G8" i="15"/>
  <c r="G10" i="15"/>
  <c r="AD11" i="19"/>
  <c r="AE11" i="19" s="1"/>
  <c r="G11" i="15"/>
  <c r="AD12" i="19"/>
  <c r="AE12" i="19" s="1"/>
  <c r="G12" i="15"/>
  <c r="G14" i="15"/>
  <c r="AD15" i="19"/>
  <c r="AE15" i="19" s="1"/>
  <c r="G15" i="15"/>
  <c r="P85" i="15"/>
  <c r="J86" i="15"/>
  <c r="J167" i="15"/>
  <c r="J168" i="15" s="1"/>
  <c r="N86" i="15"/>
  <c r="N167" i="15"/>
  <c r="N168" i="15" s="1"/>
  <c r="G87" i="15"/>
  <c r="G99" i="15" s="1"/>
  <c r="G91" i="15"/>
  <c r="G95" i="15"/>
  <c r="E105" i="15"/>
  <c r="G101" i="15"/>
  <c r="G105" i="15" s="1"/>
  <c r="E117" i="15"/>
  <c r="K117" i="15"/>
  <c r="O117" i="15"/>
  <c r="J118" i="15"/>
  <c r="J119" i="15" s="1"/>
  <c r="P165" i="15"/>
  <c r="K166" i="15"/>
  <c r="N177" i="15"/>
  <c r="K178" i="15"/>
  <c r="G20" i="16"/>
  <c r="AG21" i="19"/>
  <c r="AH21" i="19" s="1"/>
  <c r="G21" i="16"/>
  <c r="AG22" i="19"/>
  <c r="AH22" i="19" s="1"/>
  <c r="G22" i="16"/>
  <c r="AG42" i="19"/>
  <c r="AH42" i="19" s="1"/>
  <c r="G42" i="16"/>
  <c r="AG58" i="19"/>
  <c r="AH58" i="19" s="1"/>
  <c r="G58" i="16"/>
  <c r="AG74" i="19"/>
  <c r="AH74" i="19" s="1"/>
  <c r="G74" i="16"/>
  <c r="J167" i="16"/>
  <c r="J168" i="16" s="1"/>
  <c r="N167" i="16"/>
  <c r="N168" i="16" s="1"/>
  <c r="E99" i="16"/>
  <c r="G87" i="16"/>
  <c r="AG90" i="19"/>
  <c r="AH90" i="19" s="1"/>
  <c r="G90" i="16"/>
  <c r="P105" i="16"/>
  <c r="F101" i="16"/>
  <c r="N112" i="16"/>
  <c r="G114" i="16"/>
  <c r="E116" i="16"/>
  <c r="AG122" i="19"/>
  <c r="AH122" i="19" s="1"/>
  <c r="G122" i="16"/>
  <c r="AG138" i="19"/>
  <c r="AH138" i="19" s="1"/>
  <c r="G138" i="16"/>
  <c r="AG154" i="19"/>
  <c r="AH154" i="19" s="1"/>
  <c r="G154" i="16"/>
  <c r="K167" i="16"/>
  <c r="K168" i="16" s="1"/>
  <c r="I174" i="16"/>
  <c r="AJ7" i="19"/>
  <c r="AK7" i="19" s="1"/>
  <c r="F16" i="17"/>
  <c r="J173" i="17"/>
  <c r="J28" i="17"/>
  <c r="AK36" i="19"/>
  <c r="AJ81" i="19"/>
  <c r="AK81" i="19" s="1"/>
  <c r="G81" i="17"/>
  <c r="AJ89" i="19"/>
  <c r="AK89" i="19" s="1"/>
  <c r="G89" i="17"/>
  <c r="E99" i="17"/>
  <c r="G103" i="17"/>
  <c r="E105" i="17"/>
  <c r="L117" i="17"/>
  <c r="P116" i="17"/>
  <c r="AJ129" i="19"/>
  <c r="AK129" i="19" s="1"/>
  <c r="G129" i="17"/>
  <c r="AJ145" i="19"/>
  <c r="AK145" i="19" s="1"/>
  <c r="G145" i="17"/>
  <c r="AJ161" i="19"/>
  <c r="AK161" i="19" s="1"/>
  <c r="G161" i="17"/>
  <c r="K173" i="17"/>
  <c r="L178" i="17"/>
  <c r="AM15" i="19"/>
  <c r="AN15" i="19" s="1"/>
  <c r="G15" i="18"/>
  <c r="AM32" i="19"/>
  <c r="AN32" i="19" s="1"/>
  <c r="G32" i="18"/>
  <c r="AM44" i="19"/>
  <c r="AN44" i="19" s="1"/>
  <c r="G44" i="18"/>
  <c r="AM60" i="19"/>
  <c r="AN60" i="19" s="1"/>
  <c r="G60" i="18"/>
  <c r="AM76" i="19"/>
  <c r="AN76" i="19" s="1"/>
  <c r="G76" i="18"/>
  <c r="F85" i="18"/>
  <c r="AM96" i="19"/>
  <c r="AN96" i="19" s="1"/>
  <c r="G96" i="18"/>
  <c r="E176" i="18"/>
  <c r="F113" i="18"/>
  <c r="P116" i="18"/>
  <c r="K178" i="18"/>
  <c r="K117" i="18"/>
  <c r="O178" i="18"/>
  <c r="O117" i="18"/>
  <c r="AM120" i="19"/>
  <c r="F165" i="18"/>
  <c r="G120" i="18"/>
  <c r="AM136" i="19"/>
  <c r="AN136" i="19" s="1"/>
  <c r="G136" i="18"/>
  <c r="AM148" i="19"/>
  <c r="AN148" i="19" s="1"/>
  <c r="G148" i="18"/>
  <c r="AM160" i="19"/>
  <c r="AN160" i="19" s="1"/>
  <c r="G160" i="18"/>
  <c r="AM164" i="19"/>
  <c r="AN164" i="19" s="1"/>
  <c r="G164" i="18"/>
  <c r="H18" i="19"/>
  <c r="H30" i="19"/>
  <c r="T18" i="19"/>
  <c r="T30" i="19"/>
  <c r="AF18" i="19"/>
  <c r="AF30" i="19"/>
  <c r="E16" i="19"/>
  <c r="E172" i="19" s="1"/>
  <c r="AO7" i="19"/>
  <c r="AJ49" i="19"/>
  <c r="AK49" i="19" s="1"/>
  <c r="AJ65" i="19"/>
  <c r="AK65" i="19" s="1"/>
  <c r="K166" i="11"/>
  <c r="O166" i="11"/>
  <c r="L86" i="12"/>
  <c r="L166" i="12"/>
  <c r="K174" i="12"/>
  <c r="O174" i="12"/>
  <c r="G9" i="13"/>
  <c r="G13" i="13"/>
  <c r="G23" i="13"/>
  <c r="L118" i="13"/>
  <c r="L119" i="13" s="1"/>
  <c r="J166" i="13"/>
  <c r="N166" i="13"/>
  <c r="K173" i="13"/>
  <c r="O173" i="13"/>
  <c r="L174" i="13"/>
  <c r="L178" i="13"/>
  <c r="G10" i="14"/>
  <c r="G14" i="14"/>
  <c r="G20" i="14"/>
  <c r="G24" i="14"/>
  <c r="E85" i="14"/>
  <c r="O86" i="14"/>
  <c r="I118" i="14"/>
  <c r="I119" i="14" s="1"/>
  <c r="M118" i="14"/>
  <c r="M119" i="14" s="1"/>
  <c r="G149" i="14"/>
  <c r="G153" i="14"/>
  <c r="AB155" i="19"/>
  <c r="G157" i="14"/>
  <c r="G161" i="14"/>
  <c r="O167" i="14"/>
  <c r="O168" i="14" s="1"/>
  <c r="P16" i="15"/>
  <c r="P172" i="15" s="1"/>
  <c r="J172" i="15"/>
  <c r="J19" i="15"/>
  <c r="J27" i="15" s="1"/>
  <c r="N172" i="15"/>
  <c r="N19" i="15"/>
  <c r="N27" i="15" s="1"/>
  <c r="G20" i="15"/>
  <c r="G24" i="15"/>
  <c r="L28" i="15"/>
  <c r="K167" i="15"/>
  <c r="K168" i="15" s="1"/>
  <c r="K118" i="15"/>
  <c r="K119" i="15" s="1"/>
  <c r="O167" i="15"/>
  <c r="O168" i="15" s="1"/>
  <c r="O118" i="15"/>
  <c r="O119" i="15" s="1"/>
  <c r="K86" i="15"/>
  <c r="P99" i="15"/>
  <c r="N100" i="15"/>
  <c r="AE101" i="19"/>
  <c r="AE105" i="19" s="1"/>
  <c r="AD105" i="19"/>
  <c r="G104" i="15"/>
  <c r="K112" i="15"/>
  <c r="K177" i="15"/>
  <c r="O112" i="15"/>
  <c r="O177" i="15"/>
  <c r="G115" i="15"/>
  <c r="AE155" i="19"/>
  <c r="G156" i="15"/>
  <c r="G157" i="15"/>
  <c r="G158" i="15"/>
  <c r="G160" i="15"/>
  <c r="G161" i="15"/>
  <c r="F165" i="15"/>
  <c r="M173" i="15"/>
  <c r="J174" i="15"/>
  <c r="L176" i="15"/>
  <c r="E178" i="15"/>
  <c r="N178" i="15"/>
  <c r="I172" i="16"/>
  <c r="I19" i="16"/>
  <c r="I106" i="16"/>
  <c r="M172" i="16"/>
  <c r="M19" i="16"/>
  <c r="M27" i="16" s="1"/>
  <c r="M106" i="16"/>
  <c r="K173" i="16"/>
  <c r="K28" i="16"/>
  <c r="P85" i="16"/>
  <c r="AG38" i="19"/>
  <c r="AH38" i="19" s="1"/>
  <c r="G38" i="16"/>
  <c r="G52" i="16"/>
  <c r="AG54" i="19"/>
  <c r="AH54" i="19" s="1"/>
  <c r="G54" i="16"/>
  <c r="G68" i="16"/>
  <c r="AG70" i="19"/>
  <c r="AH70" i="19" s="1"/>
  <c r="G70" i="16"/>
  <c r="G84" i="16"/>
  <c r="K118" i="16"/>
  <c r="K119" i="16" s="1"/>
  <c r="O118" i="16"/>
  <c r="O119" i="16" s="1"/>
  <c r="N86" i="16"/>
  <c r="F88" i="16"/>
  <c r="G88" i="16" s="1"/>
  <c r="P99" i="16"/>
  <c r="M100" i="16"/>
  <c r="E105" i="16"/>
  <c r="G109" i="16"/>
  <c r="E111" i="16"/>
  <c r="AG113" i="19"/>
  <c r="F116" i="16"/>
  <c r="G113" i="16"/>
  <c r="P165" i="16"/>
  <c r="F120" i="16"/>
  <c r="G120" i="16" s="1"/>
  <c r="G165" i="16" s="1"/>
  <c r="AG134" i="19"/>
  <c r="AH134" i="19" s="1"/>
  <c r="G134" i="16"/>
  <c r="AG150" i="19"/>
  <c r="AH150" i="19" s="1"/>
  <c r="G150" i="16"/>
  <c r="O167" i="16"/>
  <c r="O168" i="16" s="1"/>
  <c r="M174" i="16"/>
  <c r="AJ23" i="19"/>
  <c r="AK23" i="19" s="1"/>
  <c r="G23" i="17"/>
  <c r="AJ25" i="19"/>
  <c r="AK25" i="19" s="1"/>
  <c r="G25" i="17"/>
  <c r="AJ33" i="19"/>
  <c r="AK33" i="19" s="1"/>
  <c r="G33" i="17"/>
  <c r="AJ45" i="19"/>
  <c r="AK45" i="19" s="1"/>
  <c r="G45" i="17"/>
  <c r="AJ61" i="19"/>
  <c r="AK61" i="19" s="1"/>
  <c r="G61" i="17"/>
  <c r="AJ77" i="19"/>
  <c r="AK77" i="19" s="1"/>
  <c r="G77" i="17"/>
  <c r="L86" i="17"/>
  <c r="L167" i="17"/>
  <c r="L168" i="17" s="1"/>
  <c r="L118" i="17"/>
  <c r="L119" i="17" s="1"/>
  <c r="P85" i="17"/>
  <c r="P99" i="17"/>
  <c r="F87" i="17"/>
  <c r="G87" i="17" s="1"/>
  <c r="L100" i="17"/>
  <c r="AJ102" i="19"/>
  <c r="AK102" i="19" s="1"/>
  <c r="G102" i="17"/>
  <c r="E177" i="17"/>
  <c r="E165" i="17"/>
  <c r="AJ125" i="19"/>
  <c r="AK125" i="19" s="1"/>
  <c r="G125" i="17"/>
  <c r="AJ141" i="19"/>
  <c r="AK141" i="19" s="1"/>
  <c r="G141" i="17"/>
  <c r="AJ157" i="19"/>
  <c r="AK157" i="19" s="1"/>
  <c r="G157" i="17"/>
  <c r="L179" i="17"/>
  <c r="L166" i="17"/>
  <c r="P165" i="17"/>
  <c r="O173" i="17"/>
  <c r="E16" i="18"/>
  <c r="E172" i="18" s="1"/>
  <c r="AM11" i="19"/>
  <c r="AN11" i="19" s="1"/>
  <c r="G11" i="18"/>
  <c r="AM13" i="19"/>
  <c r="AN13" i="19" s="1"/>
  <c r="G13" i="18"/>
  <c r="K172" i="18"/>
  <c r="K19" i="18"/>
  <c r="K27" i="18" s="1"/>
  <c r="K106" i="18"/>
  <c r="O19" i="18"/>
  <c r="O27" i="18" s="1"/>
  <c r="O172" i="18"/>
  <c r="O106" i="18"/>
  <c r="I27" i="18"/>
  <c r="AM26" i="19"/>
  <c r="AN26" i="19" s="1"/>
  <c r="G26" i="18"/>
  <c r="J28" i="18"/>
  <c r="J173" i="18"/>
  <c r="AN31" i="19"/>
  <c r="AM40" i="19"/>
  <c r="AN40" i="19" s="1"/>
  <c r="G40" i="18"/>
  <c r="AM56" i="19"/>
  <c r="AN56" i="19" s="1"/>
  <c r="G56" i="18"/>
  <c r="AM72" i="19"/>
  <c r="AN72" i="19" s="1"/>
  <c r="G72" i="18"/>
  <c r="G89" i="18"/>
  <c r="E99" i="18"/>
  <c r="AM92" i="19"/>
  <c r="AN92" i="19" s="1"/>
  <c r="G92" i="18"/>
  <c r="I100" i="18"/>
  <c r="I175" i="18"/>
  <c r="K100" i="18"/>
  <c r="AM101" i="19"/>
  <c r="F105" i="18"/>
  <c r="G101" i="18"/>
  <c r="G105" i="18" s="1"/>
  <c r="G130" i="18"/>
  <c r="G131" i="18"/>
  <c r="AM132" i="19"/>
  <c r="AN132" i="19" s="1"/>
  <c r="G132" i="18"/>
  <c r="AM144" i="19"/>
  <c r="AN144" i="19" s="1"/>
  <c r="G144" i="18"/>
  <c r="AI85" i="19"/>
  <c r="F87" i="13"/>
  <c r="J100" i="13"/>
  <c r="N100" i="13"/>
  <c r="L112" i="13"/>
  <c r="G113" i="13"/>
  <c r="I118" i="13"/>
  <c r="I119" i="13" s="1"/>
  <c r="M118" i="13"/>
  <c r="M119" i="13" s="1"/>
  <c r="L28" i="14"/>
  <c r="K100" i="14"/>
  <c r="O100" i="14"/>
  <c r="F101" i="14"/>
  <c r="J106" i="14"/>
  <c r="M112" i="14"/>
  <c r="F116" i="14"/>
  <c r="I117" i="14"/>
  <c r="M117" i="14"/>
  <c r="J118" i="14"/>
  <c r="J119" i="14" s="1"/>
  <c r="N118" i="14"/>
  <c r="N119" i="14" s="1"/>
  <c r="F120" i="14"/>
  <c r="L166" i="14"/>
  <c r="J167" i="14"/>
  <c r="J168" i="14" s="1"/>
  <c r="K172" i="15"/>
  <c r="K19" i="15"/>
  <c r="K27" i="15" s="1"/>
  <c r="O172" i="15"/>
  <c r="O19" i="15"/>
  <c r="O27" i="15" s="1"/>
  <c r="P19" i="15"/>
  <c r="AD22" i="19"/>
  <c r="AE22" i="19" s="1"/>
  <c r="G22" i="15"/>
  <c r="AD23" i="19"/>
  <c r="AE23" i="19" s="1"/>
  <c r="G23" i="15"/>
  <c r="AD26" i="19"/>
  <c r="AE26" i="19" s="1"/>
  <c r="G26" i="15"/>
  <c r="AD85" i="19"/>
  <c r="AE31" i="19"/>
  <c r="G32" i="15"/>
  <c r="G33" i="15"/>
  <c r="G34" i="15"/>
  <c r="G37" i="15"/>
  <c r="G38" i="15"/>
  <c r="G40" i="15"/>
  <c r="G41" i="15"/>
  <c r="G42" i="15"/>
  <c r="G44" i="15"/>
  <c r="G45" i="15"/>
  <c r="G46" i="15"/>
  <c r="G48" i="15"/>
  <c r="G49" i="15"/>
  <c r="G50" i="15"/>
  <c r="G52" i="15"/>
  <c r="G53" i="15"/>
  <c r="G54" i="15"/>
  <c r="G56" i="15"/>
  <c r="G57" i="15"/>
  <c r="G58" i="15"/>
  <c r="G60" i="15"/>
  <c r="G61" i="15"/>
  <c r="G62" i="15"/>
  <c r="G64" i="15"/>
  <c r="G65" i="15"/>
  <c r="G66" i="15"/>
  <c r="G68" i="15"/>
  <c r="G69" i="15"/>
  <c r="G70" i="15"/>
  <c r="G72" i="15"/>
  <c r="G73" i="15"/>
  <c r="G74" i="15"/>
  <c r="G76" i="15"/>
  <c r="G77" i="15"/>
  <c r="G78" i="15"/>
  <c r="G80" i="15"/>
  <c r="G81" i="15"/>
  <c r="G82" i="15"/>
  <c r="G84" i="15"/>
  <c r="F85" i="15"/>
  <c r="L118" i="15"/>
  <c r="L119" i="15" s="1"/>
  <c r="E99" i="15"/>
  <c r="I100" i="15"/>
  <c r="I175" i="15"/>
  <c r="M100" i="15"/>
  <c r="M175" i="15"/>
  <c r="O100" i="15"/>
  <c r="J106" i="15"/>
  <c r="G107" i="15"/>
  <c r="G108" i="15"/>
  <c r="G110" i="15"/>
  <c r="F113" i="15"/>
  <c r="P116" i="15"/>
  <c r="N118" i="15"/>
  <c r="N119" i="15" s="1"/>
  <c r="G120" i="15"/>
  <c r="G121" i="15"/>
  <c r="G122" i="15"/>
  <c r="G124" i="15"/>
  <c r="G125" i="15"/>
  <c r="G126" i="15"/>
  <c r="G128" i="15"/>
  <c r="G129" i="15"/>
  <c r="G130" i="15"/>
  <c r="G132" i="15"/>
  <c r="G133" i="15"/>
  <c r="G134" i="15"/>
  <c r="G136" i="15"/>
  <c r="G137" i="15"/>
  <c r="G138" i="15"/>
  <c r="G140" i="15"/>
  <c r="G141" i="15"/>
  <c r="G142" i="15"/>
  <c r="G144" i="15"/>
  <c r="G145" i="15"/>
  <c r="G146" i="15"/>
  <c r="G148" i="15"/>
  <c r="G149" i="15"/>
  <c r="G150" i="15"/>
  <c r="G152" i="15"/>
  <c r="G153" i="15"/>
  <c r="G154" i="15"/>
  <c r="L167" i="15"/>
  <c r="L168" i="15" s="1"/>
  <c r="K174" i="15"/>
  <c r="J177" i="15"/>
  <c r="O178" i="15"/>
  <c r="G8" i="16"/>
  <c r="G12" i="16"/>
  <c r="J172" i="16"/>
  <c r="J19" i="16"/>
  <c r="J27" i="16" s="1"/>
  <c r="J100" i="16"/>
  <c r="N172" i="16"/>
  <c r="N19" i="16"/>
  <c r="N27" i="16" s="1"/>
  <c r="N100" i="16"/>
  <c r="AH36" i="19"/>
  <c r="G48" i="16"/>
  <c r="G49" i="16"/>
  <c r="AG50" i="19"/>
  <c r="AH50" i="19" s="1"/>
  <c r="G50" i="16"/>
  <c r="G64" i="16"/>
  <c r="G65" i="16"/>
  <c r="AG66" i="19"/>
  <c r="AH66" i="19" s="1"/>
  <c r="G66" i="16"/>
  <c r="G80" i="16"/>
  <c r="G81" i="16"/>
  <c r="AG82" i="19"/>
  <c r="AH82" i="19" s="1"/>
  <c r="G82" i="16"/>
  <c r="G96" i="16"/>
  <c r="G97" i="16"/>
  <c r="AG98" i="19"/>
  <c r="AH98" i="19" s="1"/>
  <c r="G98" i="16"/>
  <c r="AG108" i="19"/>
  <c r="AH108" i="19" s="1"/>
  <c r="G108" i="16"/>
  <c r="P116" i="16"/>
  <c r="I117" i="16"/>
  <c r="M117" i="16"/>
  <c r="G128" i="16"/>
  <c r="G129" i="16"/>
  <c r="AG130" i="19"/>
  <c r="AH130" i="19" s="1"/>
  <c r="G130" i="16"/>
  <c r="G144" i="16"/>
  <c r="G145" i="16"/>
  <c r="AG146" i="19"/>
  <c r="AH146" i="19" s="1"/>
  <c r="G146" i="16"/>
  <c r="G160" i="16"/>
  <c r="G161" i="16"/>
  <c r="AG162" i="19"/>
  <c r="AH162" i="19" s="1"/>
  <c r="G162" i="16"/>
  <c r="E16" i="17"/>
  <c r="E172" i="17" s="1"/>
  <c r="G11" i="17"/>
  <c r="AJ12" i="19"/>
  <c r="AK12" i="19" s="1"/>
  <c r="G12" i="17"/>
  <c r="AJ14" i="19"/>
  <c r="AK14" i="19" s="1"/>
  <c r="G14" i="17"/>
  <c r="N173" i="17"/>
  <c r="N28" i="17"/>
  <c r="AJ21" i="19"/>
  <c r="AK21" i="19" s="1"/>
  <c r="G21" i="17"/>
  <c r="AJ31" i="19"/>
  <c r="F85" i="17"/>
  <c r="G39" i="17"/>
  <c r="G40" i="17"/>
  <c r="AJ41" i="19"/>
  <c r="AK41" i="19" s="1"/>
  <c r="G41" i="17"/>
  <c r="G55" i="17"/>
  <c r="G56" i="17"/>
  <c r="G71" i="17"/>
  <c r="G72" i="17"/>
  <c r="AJ73" i="19"/>
  <c r="AK73" i="19" s="1"/>
  <c r="G73" i="17"/>
  <c r="G95" i="17"/>
  <c r="G96" i="17"/>
  <c r="AJ97" i="19"/>
  <c r="AK97" i="19" s="1"/>
  <c r="G97" i="17"/>
  <c r="J100" i="17"/>
  <c r="J175" i="17"/>
  <c r="N100" i="17"/>
  <c r="N175" i="17"/>
  <c r="P176" i="17"/>
  <c r="P106" i="17"/>
  <c r="I176" i="17"/>
  <c r="I106" i="17"/>
  <c r="M176" i="17"/>
  <c r="M106" i="17"/>
  <c r="AJ107" i="19"/>
  <c r="F111" i="17"/>
  <c r="G107" i="17"/>
  <c r="G111" i="17" s="1"/>
  <c r="E116" i="17"/>
  <c r="G113" i="17"/>
  <c r="G116" i="17" s="1"/>
  <c r="G114" i="17"/>
  <c r="G115" i="17"/>
  <c r="G120" i="17"/>
  <c r="AJ121" i="19"/>
  <c r="AK121" i="19" s="1"/>
  <c r="G121" i="17"/>
  <c r="G135" i="17"/>
  <c r="G136" i="17"/>
  <c r="AJ137" i="19"/>
  <c r="AK137" i="19" s="1"/>
  <c r="G137" i="17"/>
  <c r="G151" i="17"/>
  <c r="G152" i="17"/>
  <c r="AJ153" i="19"/>
  <c r="AK153" i="19" s="1"/>
  <c r="G153" i="17"/>
  <c r="J167" i="17"/>
  <c r="J168" i="17" s="1"/>
  <c r="AM7" i="19"/>
  <c r="AN7" i="19" s="1"/>
  <c r="G7" i="18"/>
  <c r="F9" i="18"/>
  <c r="P16" i="18"/>
  <c r="P172" i="18" s="1"/>
  <c r="F16" i="18"/>
  <c r="G21" i="18"/>
  <c r="AM22" i="19"/>
  <c r="AN22" i="19" s="1"/>
  <c r="G22" i="18"/>
  <c r="AM24" i="19"/>
  <c r="AN24" i="19" s="1"/>
  <c r="G24" i="18"/>
  <c r="AN36" i="19"/>
  <c r="G50" i="18"/>
  <c r="G51" i="18"/>
  <c r="AM52" i="19"/>
  <c r="AN52" i="19" s="1"/>
  <c r="G52" i="18"/>
  <c r="G66" i="18"/>
  <c r="G67" i="18"/>
  <c r="AM68" i="19"/>
  <c r="AN68" i="19" s="1"/>
  <c r="G68" i="18"/>
  <c r="G82" i="18"/>
  <c r="G83" i="18"/>
  <c r="AM84" i="19"/>
  <c r="AN84" i="19" s="1"/>
  <c r="G84" i="18"/>
  <c r="AM88" i="19"/>
  <c r="AN88" i="19" s="1"/>
  <c r="G88" i="18"/>
  <c r="O100" i="18"/>
  <c r="L176" i="18"/>
  <c r="L106" i="18"/>
  <c r="P176" i="18"/>
  <c r="P106" i="18"/>
  <c r="E111" i="18"/>
  <c r="G107" i="18"/>
  <c r="G108" i="18"/>
  <c r="G109" i="18"/>
  <c r="AM110" i="19"/>
  <c r="AN110" i="19" s="1"/>
  <c r="G110" i="18"/>
  <c r="G126" i="18"/>
  <c r="G127" i="18"/>
  <c r="AM128" i="19"/>
  <c r="AN128" i="19" s="1"/>
  <c r="G128" i="18"/>
  <c r="G142" i="18"/>
  <c r="AN143" i="19"/>
  <c r="AM152" i="19"/>
  <c r="AN152" i="19" s="1"/>
  <c r="G152" i="18"/>
  <c r="AM156" i="19"/>
  <c r="AN156" i="19" s="1"/>
  <c r="G156" i="18"/>
  <c r="L179" i="18"/>
  <c r="L166" i="18"/>
  <c r="P165" i="18"/>
  <c r="N173" i="18"/>
  <c r="M175" i="18"/>
  <c r="AJ57" i="19"/>
  <c r="AK57" i="19" s="1"/>
  <c r="AH31" i="19"/>
  <c r="AH87" i="19"/>
  <c r="E165" i="16"/>
  <c r="L167" i="16"/>
  <c r="L168" i="16" s="1"/>
  <c r="J174" i="16"/>
  <c r="N174" i="16"/>
  <c r="J178" i="16"/>
  <c r="N178" i="16"/>
  <c r="AK34" i="19"/>
  <c r="I100" i="17"/>
  <c r="M100" i="17"/>
  <c r="AJ116" i="19"/>
  <c r="AK113" i="19"/>
  <c r="AK116" i="19" s="1"/>
  <c r="K167" i="17"/>
  <c r="K168" i="17" s="1"/>
  <c r="O167" i="17"/>
  <c r="O168" i="17" s="1"/>
  <c r="I174" i="17"/>
  <c r="M174" i="17"/>
  <c r="I178" i="17"/>
  <c r="M178" i="17"/>
  <c r="L167" i="18"/>
  <c r="L168" i="18" s="1"/>
  <c r="P85" i="18"/>
  <c r="M86" i="18"/>
  <c r="L100" i="18"/>
  <c r="AN107" i="19"/>
  <c r="J112" i="18"/>
  <c r="N112" i="18"/>
  <c r="J117" i="18"/>
  <c r="N117" i="18"/>
  <c r="G150" i="18"/>
  <c r="G158" i="18"/>
  <c r="I174" i="18"/>
  <c r="N175" i="18"/>
  <c r="L178" i="18"/>
  <c r="I179" i="18"/>
  <c r="N172" i="19"/>
  <c r="N106" i="19"/>
  <c r="K18" i="19"/>
  <c r="AO32" i="19"/>
  <c r="AO33" i="19"/>
  <c r="AO34" i="19"/>
  <c r="AO35" i="19"/>
  <c r="K166" i="14"/>
  <c r="O166" i="14"/>
  <c r="I86" i="15"/>
  <c r="M86" i="15"/>
  <c r="I166" i="15"/>
  <c r="M166" i="15"/>
  <c r="L174" i="15"/>
  <c r="G25" i="16"/>
  <c r="F85" i="16"/>
  <c r="L86" i="16"/>
  <c r="J118" i="16"/>
  <c r="J119" i="16" s="1"/>
  <c r="N118" i="16"/>
  <c r="N119" i="16" s="1"/>
  <c r="L166" i="16"/>
  <c r="K174" i="16"/>
  <c r="O174" i="16"/>
  <c r="L175" i="16"/>
  <c r="J177" i="16"/>
  <c r="N177" i="16"/>
  <c r="G9" i="17"/>
  <c r="G13" i="17"/>
  <c r="G20" i="17"/>
  <c r="G24" i="17"/>
  <c r="E85" i="17"/>
  <c r="K86" i="17"/>
  <c r="O86" i="17"/>
  <c r="I118" i="17"/>
  <c r="I119" i="17" s="1"/>
  <c r="M118" i="17"/>
  <c r="M119" i="17" s="1"/>
  <c r="K166" i="17"/>
  <c r="O166" i="17"/>
  <c r="J174" i="17"/>
  <c r="N174" i="17"/>
  <c r="K175" i="17"/>
  <c r="O175" i="17"/>
  <c r="M177" i="17"/>
  <c r="G8" i="18"/>
  <c r="G12" i="18"/>
  <c r="G23" i="18"/>
  <c r="J86" i="18"/>
  <c r="N86" i="18"/>
  <c r="L118" i="18"/>
  <c r="L119" i="18" s="1"/>
  <c r="M166" i="18"/>
  <c r="M167" i="18"/>
  <c r="M168" i="18" s="1"/>
  <c r="J175" i="18"/>
  <c r="W18" i="19"/>
  <c r="W85" i="19"/>
  <c r="F107" i="16"/>
  <c r="I19" i="17"/>
  <c r="M19" i="17"/>
  <c r="M27" i="17" s="1"/>
  <c r="F101" i="17"/>
  <c r="F116" i="17"/>
  <c r="L19" i="18"/>
  <c r="L27" i="18" s="1"/>
  <c r="F87" i="18"/>
  <c r="I106" i="18"/>
  <c r="M106" i="18"/>
  <c r="G113" i="18"/>
  <c r="G116" i="18" s="1"/>
  <c r="I118" i="18"/>
  <c r="I119" i="18" s="1"/>
  <c r="G154" i="18"/>
  <c r="G162" i="18"/>
  <c r="K179" i="18"/>
  <c r="K166" i="18"/>
  <c r="O179" i="18"/>
  <c r="O166" i="18"/>
  <c r="N167" i="18"/>
  <c r="N168" i="18" s="1"/>
  <c r="L174" i="18"/>
  <c r="AL172" i="19"/>
  <c r="AL106" i="19"/>
  <c r="Q176" i="19"/>
  <c r="Q106" i="19"/>
  <c r="K177" i="19"/>
  <c r="K112" i="19"/>
  <c r="E116" i="19"/>
  <c r="AO114" i="19"/>
  <c r="N18" i="19"/>
  <c r="Z18" i="19"/>
  <c r="AL18" i="19"/>
  <c r="H85" i="19"/>
  <c r="AO49" i="19"/>
  <c r="AO53" i="19"/>
  <c r="AO57" i="19"/>
  <c r="AO61" i="19"/>
  <c r="AO65" i="19"/>
  <c r="Q175" i="19"/>
  <c r="E85" i="19"/>
  <c r="Q85" i="19"/>
  <c r="AC85" i="19"/>
  <c r="AO31" i="19"/>
  <c r="AO52" i="19"/>
  <c r="AO56" i="19"/>
  <c r="AO60" i="19"/>
  <c r="AO64" i="19"/>
  <c r="H175" i="19"/>
  <c r="H100" i="19"/>
  <c r="AF175" i="19"/>
  <c r="AO101" i="19"/>
  <c r="AO105" i="19" s="1"/>
  <c r="Q177" i="19"/>
  <c r="Q112" i="19"/>
  <c r="AO116" i="19"/>
  <c r="N85" i="19"/>
  <c r="AL85" i="19"/>
  <c r="AO51" i="19"/>
  <c r="AO55" i="19"/>
  <c r="AO59" i="19"/>
  <c r="AO63" i="19"/>
  <c r="AO67" i="19"/>
  <c r="AO68" i="19"/>
  <c r="K176" i="19"/>
  <c r="K106" i="19"/>
  <c r="AI176" i="19"/>
  <c r="AI106" i="19"/>
  <c r="T106" i="19"/>
  <c r="T111" i="19"/>
  <c r="AO108" i="19"/>
  <c r="Q178" i="19"/>
  <c r="Q117" i="19"/>
  <c r="N178" i="19"/>
  <c r="N117" i="19"/>
  <c r="AO71" i="19"/>
  <c r="AO74" i="19"/>
  <c r="AO75" i="19"/>
  <c r="AO76" i="19"/>
  <c r="AO77" i="19"/>
  <c r="AO78" i="19"/>
  <c r="AO79" i="19"/>
  <c r="AO80" i="19"/>
  <c r="AO81" i="19"/>
  <c r="AO82" i="19"/>
  <c r="AO83" i="19"/>
  <c r="AO84" i="19"/>
  <c r="AO87" i="19"/>
  <c r="AC100" i="19"/>
  <c r="AO88" i="19"/>
  <c r="AO89" i="19"/>
  <c r="AO90" i="19"/>
  <c r="AO91" i="19"/>
  <c r="AO92" i="19"/>
  <c r="AO93" i="19"/>
  <c r="AO94" i="19"/>
  <c r="AO95" i="19"/>
  <c r="AO96" i="19"/>
  <c r="AO97" i="19"/>
  <c r="AO98" i="19"/>
  <c r="K175" i="19"/>
  <c r="K100" i="19"/>
  <c r="E176" i="19"/>
  <c r="E106" i="19"/>
  <c r="AC176" i="19"/>
  <c r="AC106" i="19"/>
  <c r="Z106" i="19"/>
  <c r="AO107" i="19"/>
  <c r="W177" i="19"/>
  <c r="W112" i="19"/>
  <c r="AL177" i="19"/>
  <c r="AL112" i="19"/>
  <c r="AI177" i="19"/>
  <c r="AI112" i="19"/>
  <c r="AC178" i="19"/>
  <c r="AC117" i="19"/>
  <c r="AO70" i="19"/>
  <c r="N175" i="19"/>
  <c r="N100" i="19"/>
  <c r="AL175" i="19"/>
  <c r="W176" i="19"/>
  <c r="W106" i="19"/>
  <c r="H106" i="19"/>
  <c r="AF106" i="19"/>
  <c r="H111" i="19"/>
  <c r="AF111" i="19"/>
  <c r="AO110" i="19"/>
  <c r="E177" i="19"/>
  <c r="E112" i="19"/>
  <c r="AC111" i="19"/>
  <c r="K178" i="19"/>
  <c r="K117" i="19"/>
  <c r="W178" i="19"/>
  <c r="W117" i="19"/>
  <c r="AI178" i="19"/>
  <c r="AI117" i="19"/>
  <c r="Z165" i="19"/>
  <c r="E99" i="19"/>
  <c r="Z178" i="19"/>
  <c r="Z117" i="19"/>
  <c r="AO121" i="19"/>
  <c r="AO122" i="19"/>
  <c r="AO123" i="19"/>
  <c r="AO124" i="19"/>
  <c r="AO125" i="19"/>
  <c r="N112" i="19"/>
  <c r="Z112" i="19"/>
  <c r="H178" i="19"/>
  <c r="H117" i="19"/>
  <c r="T178" i="19"/>
  <c r="T117" i="19"/>
  <c r="AF178" i="19"/>
  <c r="AF117" i="19"/>
  <c r="N165" i="19"/>
  <c r="AL165" i="19"/>
  <c r="AL117" i="19"/>
  <c r="K165" i="19"/>
  <c r="AI179" i="19"/>
  <c r="H165" i="19"/>
  <c r="AF165" i="19"/>
  <c r="E165" i="19"/>
  <c r="Q165" i="19"/>
  <c r="AO120" i="19"/>
  <c r="AO146" i="19"/>
  <c r="AO147" i="19"/>
  <c r="AO148" i="19"/>
  <c r="AO149" i="19"/>
  <c r="AO150" i="19"/>
  <c r="AO151" i="19"/>
  <c r="AO152" i="19"/>
  <c r="AO153" i="19"/>
  <c r="AO154" i="19"/>
  <c r="AO156" i="19"/>
  <c r="AO157" i="19"/>
  <c r="AO158" i="19"/>
  <c r="AO159" i="19"/>
  <c r="AO160" i="19"/>
  <c r="AO141" i="19"/>
  <c r="AO143" i="19"/>
  <c r="AO145" i="19"/>
  <c r="AO162" i="19"/>
  <c r="AO161" i="19"/>
  <c r="G16" i="17" l="1"/>
  <c r="Q19" i="6"/>
  <c r="Q27" i="6" s="1"/>
  <c r="Q28" i="6" s="1"/>
  <c r="E117" i="9"/>
  <c r="AO16" i="19"/>
  <c r="AO172" i="19" s="1"/>
  <c r="E117" i="10"/>
  <c r="E112" i="10"/>
  <c r="T165" i="19"/>
  <c r="E165" i="13"/>
  <c r="Y155" i="19"/>
  <c r="E165" i="11"/>
  <c r="J165" i="19"/>
  <c r="E165" i="14"/>
  <c r="AO155" i="19"/>
  <c r="E165" i="12"/>
  <c r="G165" i="8"/>
  <c r="M165" i="19"/>
  <c r="G165" i="12"/>
  <c r="T100" i="19"/>
  <c r="R99" i="19"/>
  <c r="AI100" i="19"/>
  <c r="G99" i="17"/>
  <c r="W175" i="19"/>
  <c r="Z100" i="19"/>
  <c r="Q175" i="6"/>
  <c r="G85" i="7"/>
  <c r="G85" i="13"/>
  <c r="Z85" i="19"/>
  <c r="Z174" i="19" s="1"/>
  <c r="AE85" i="19"/>
  <c r="G85" i="17"/>
  <c r="G118" i="17" s="1"/>
  <c r="G85" i="15"/>
  <c r="G118" i="15" s="1"/>
  <c r="E85" i="12"/>
  <c r="E118" i="12" s="1"/>
  <c r="G85" i="18"/>
  <c r="E85" i="13"/>
  <c r="E118" i="13" s="1"/>
  <c r="AO36" i="19"/>
  <c r="AO85" i="19" s="1"/>
  <c r="G16" i="15"/>
  <c r="E112" i="14"/>
  <c r="V16" i="19"/>
  <c r="E112" i="12"/>
  <c r="E117" i="12"/>
  <c r="G99" i="11"/>
  <c r="Q100" i="6"/>
  <c r="Q105" i="6" s="1"/>
  <c r="Q106" i="6" s="1"/>
  <c r="G85" i="10"/>
  <c r="G132" i="1"/>
  <c r="G139" i="1" s="1"/>
  <c r="H132" i="1" s="1"/>
  <c r="F132" i="1"/>
  <c r="Q86" i="6"/>
  <c r="AF179" i="19"/>
  <c r="AF166" i="19"/>
  <c r="AL174" i="19"/>
  <c r="AL118" i="19"/>
  <c r="AL86" i="19"/>
  <c r="E178" i="19"/>
  <c r="E117" i="19"/>
  <c r="P179" i="18"/>
  <c r="P166" i="18"/>
  <c r="AD113" i="19"/>
  <c r="F116" i="15"/>
  <c r="G113" i="15"/>
  <c r="G116" i="15" s="1"/>
  <c r="E112" i="17"/>
  <c r="P174" i="16"/>
  <c r="P86" i="16"/>
  <c r="P167" i="16"/>
  <c r="P168" i="16" s="1"/>
  <c r="P118" i="16"/>
  <c r="P119" i="16" s="1"/>
  <c r="P112" i="18"/>
  <c r="P177" i="18"/>
  <c r="P177" i="15"/>
  <c r="P112" i="15"/>
  <c r="AA111" i="19"/>
  <c r="AB107" i="19"/>
  <c r="AB111" i="19" s="1"/>
  <c r="T179" i="19"/>
  <c r="T166" i="19"/>
  <c r="Z179" i="19"/>
  <c r="Z166" i="19"/>
  <c r="F178" i="17"/>
  <c r="F117" i="17"/>
  <c r="E118" i="17"/>
  <c r="E174" i="17"/>
  <c r="E86" i="17"/>
  <c r="P167" i="18"/>
  <c r="P168" i="18" s="1"/>
  <c r="P174" i="18"/>
  <c r="P118" i="18"/>
  <c r="P119" i="18" s="1"/>
  <c r="P86" i="18"/>
  <c r="E178" i="17"/>
  <c r="G178" i="17" s="1"/>
  <c r="E117" i="17"/>
  <c r="F174" i="17"/>
  <c r="F86" i="17"/>
  <c r="Q179" i="19"/>
  <c r="Q166" i="19"/>
  <c r="H179" i="19"/>
  <c r="H166" i="19"/>
  <c r="K179" i="19"/>
  <c r="K166" i="19"/>
  <c r="N179" i="19"/>
  <c r="N166" i="19"/>
  <c r="AO111" i="19"/>
  <c r="AO99" i="19"/>
  <c r="N174" i="19"/>
  <c r="N118" i="19"/>
  <c r="N86" i="19"/>
  <c r="AO176" i="19"/>
  <c r="AO106" i="19"/>
  <c r="E174" i="19"/>
  <c r="E118" i="19"/>
  <c r="E86" i="19"/>
  <c r="AF174" i="19"/>
  <c r="AF118" i="19"/>
  <c r="AF86" i="19"/>
  <c r="E165" i="18"/>
  <c r="AJ101" i="19"/>
  <c r="F105" i="17"/>
  <c r="G101" i="17"/>
  <c r="G105" i="17" s="1"/>
  <c r="W174" i="19"/>
  <c r="W118" i="19"/>
  <c r="W86" i="19"/>
  <c r="AJ178" i="19"/>
  <c r="AH85" i="19"/>
  <c r="E177" i="18"/>
  <c r="E112" i="18"/>
  <c r="AK31" i="19"/>
  <c r="AK85" i="19" s="1"/>
  <c r="AJ85" i="19"/>
  <c r="E175" i="15"/>
  <c r="E100" i="15"/>
  <c r="AI174" i="19"/>
  <c r="AI118" i="19"/>
  <c r="AI86" i="19"/>
  <c r="E175" i="18"/>
  <c r="E100" i="18"/>
  <c r="AN85" i="19"/>
  <c r="K28" i="18"/>
  <c r="K173" i="18"/>
  <c r="P179" i="17"/>
  <c r="P166" i="17"/>
  <c r="P175" i="17"/>
  <c r="P100" i="17"/>
  <c r="P179" i="16"/>
  <c r="P166" i="16"/>
  <c r="E177" i="16"/>
  <c r="E112" i="16"/>
  <c r="P100" i="16"/>
  <c r="P175" i="16"/>
  <c r="F179" i="15"/>
  <c r="F166" i="15"/>
  <c r="P100" i="15"/>
  <c r="P175" i="15"/>
  <c r="E179" i="14"/>
  <c r="E166" i="14"/>
  <c r="E174" i="14"/>
  <c r="E118" i="14"/>
  <c r="E86" i="14"/>
  <c r="G165" i="18"/>
  <c r="AM113" i="19"/>
  <c r="F116" i="18"/>
  <c r="AG101" i="19"/>
  <c r="F105" i="16"/>
  <c r="P179" i="15"/>
  <c r="P166" i="15"/>
  <c r="F173" i="13"/>
  <c r="F28" i="13"/>
  <c r="K174" i="19"/>
  <c r="K118" i="19"/>
  <c r="K86" i="19"/>
  <c r="E117" i="18"/>
  <c r="P100" i="18"/>
  <c r="P112" i="17"/>
  <c r="E118" i="16"/>
  <c r="E174" i="16"/>
  <c r="E86" i="16"/>
  <c r="G7" i="16"/>
  <c r="G16" i="16" s="1"/>
  <c r="AG7" i="19"/>
  <c r="AH7" i="19" s="1"/>
  <c r="AH16" i="19" s="1"/>
  <c r="F16" i="16"/>
  <c r="AD179" i="19"/>
  <c r="G99" i="14"/>
  <c r="AA85" i="19"/>
  <c r="AB31" i="19"/>
  <c r="AB85" i="19" s="1"/>
  <c r="AB19" i="19"/>
  <c r="X113" i="19"/>
  <c r="F116" i="13"/>
  <c r="G111" i="13"/>
  <c r="U107" i="19"/>
  <c r="F111" i="12"/>
  <c r="G107" i="12"/>
  <c r="G111" i="12" s="1"/>
  <c r="E118" i="15"/>
  <c r="E174" i="15"/>
  <c r="E86" i="15"/>
  <c r="G85" i="14"/>
  <c r="P179" i="13"/>
  <c r="P166" i="13"/>
  <c r="P106" i="13"/>
  <c r="E100" i="12"/>
  <c r="E175" i="12"/>
  <c r="AA87" i="19"/>
  <c r="F99" i="14"/>
  <c r="E179" i="13"/>
  <c r="E166" i="13"/>
  <c r="E166" i="12"/>
  <c r="E179" i="12"/>
  <c r="U101" i="19"/>
  <c r="F105" i="12"/>
  <c r="G27" i="12"/>
  <c r="F175" i="11"/>
  <c r="F100" i="11"/>
  <c r="F178" i="10"/>
  <c r="E173" i="7"/>
  <c r="E28" i="7"/>
  <c r="K174" i="6"/>
  <c r="K118" i="6"/>
  <c r="K86" i="6"/>
  <c r="F59" i="2"/>
  <c r="F135" i="2"/>
  <c r="AP93" i="19"/>
  <c r="AQ93" i="19" s="1"/>
  <c r="AP73" i="19"/>
  <c r="AQ73" i="19" s="1"/>
  <c r="F173" i="7"/>
  <c r="G173" i="7" s="1"/>
  <c r="P175" i="11"/>
  <c r="P100" i="11"/>
  <c r="R19" i="19"/>
  <c r="G19" i="11"/>
  <c r="G27" i="11" s="1"/>
  <c r="F27" i="11"/>
  <c r="O87" i="19"/>
  <c r="F99" i="10"/>
  <c r="L20" i="19"/>
  <c r="G20" i="9"/>
  <c r="P178" i="8"/>
  <c r="P117" i="8"/>
  <c r="I107" i="19"/>
  <c r="F111" i="8"/>
  <c r="I19" i="19"/>
  <c r="G19" i="8"/>
  <c r="G27" i="8" s="1"/>
  <c r="F27" i="8"/>
  <c r="H166" i="6"/>
  <c r="H179" i="6"/>
  <c r="AI19" i="19"/>
  <c r="AI27" i="19" s="1"/>
  <c r="E19" i="17"/>
  <c r="E27" i="17" s="1"/>
  <c r="O27" i="6"/>
  <c r="D135" i="2"/>
  <c r="D139" i="2" s="1"/>
  <c r="D59" i="2"/>
  <c r="T59" i="2"/>
  <c r="T135" i="2"/>
  <c r="T139" i="2" s="1"/>
  <c r="P179" i="7"/>
  <c r="P166" i="7"/>
  <c r="AP125" i="19"/>
  <c r="AQ125" i="19" s="1"/>
  <c r="AP81" i="19"/>
  <c r="AQ81" i="19" s="1"/>
  <c r="F118" i="12"/>
  <c r="F174" i="12"/>
  <c r="F86" i="12"/>
  <c r="P177" i="11"/>
  <c r="P112" i="11"/>
  <c r="E176" i="10"/>
  <c r="E106" i="10"/>
  <c r="P28" i="10"/>
  <c r="P173" i="10"/>
  <c r="G85" i="8"/>
  <c r="E173" i="8"/>
  <c r="E28" i="8"/>
  <c r="G16" i="8"/>
  <c r="AP158" i="19"/>
  <c r="AQ158" i="19" s="1"/>
  <c r="AP154" i="19"/>
  <c r="AQ154" i="19" s="1"/>
  <c r="AP138" i="19"/>
  <c r="AQ138" i="19" s="1"/>
  <c r="F178" i="19"/>
  <c r="AP98" i="19"/>
  <c r="AQ98" i="19" s="1"/>
  <c r="AP82" i="19"/>
  <c r="AQ82" i="19" s="1"/>
  <c r="AP54" i="19"/>
  <c r="AQ54" i="19" s="1"/>
  <c r="AP34" i="19"/>
  <c r="AQ34" i="19" s="1"/>
  <c r="P28" i="7"/>
  <c r="P173" i="7"/>
  <c r="H119" i="6"/>
  <c r="H167" i="6"/>
  <c r="H168" i="6" s="1"/>
  <c r="N173" i="6"/>
  <c r="N28" i="6"/>
  <c r="AF173" i="19"/>
  <c r="AF28" i="19"/>
  <c r="AC173" i="19"/>
  <c r="AC28" i="19"/>
  <c r="E176" i="12"/>
  <c r="E106" i="12"/>
  <c r="G172" i="12"/>
  <c r="P117" i="11"/>
  <c r="P178" i="11"/>
  <c r="S113" i="19"/>
  <c r="S116" i="19" s="1"/>
  <c r="R116" i="19"/>
  <c r="R175" i="19"/>
  <c r="R174" i="19"/>
  <c r="P179" i="10"/>
  <c r="P166" i="10"/>
  <c r="P86" i="10"/>
  <c r="P167" i="10"/>
  <c r="P168" i="10" s="1"/>
  <c r="P118" i="10"/>
  <c r="P119" i="10" s="1"/>
  <c r="P174" i="10"/>
  <c r="O173" i="19"/>
  <c r="P106" i="9"/>
  <c r="P176" i="9"/>
  <c r="AP65" i="19"/>
  <c r="AQ65" i="19" s="1"/>
  <c r="E173" i="6"/>
  <c r="E28" i="6"/>
  <c r="AP164" i="19"/>
  <c r="AQ164" i="19" s="1"/>
  <c r="G164" i="19"/>
  <c r="AQ151" i="19"/>
  <c r="G92" i="19"/>
  <c r="AP92" i="19"/>
  <c r="AQ92" i="19" s="1"/>
  <c r="G60" i="19"/>
  <c r="AP60" i="19"/>
  <c r="AQ60" i="19" s="1"/>
  <c r="G115" i="19"/>
  <c r="AP115" i="19"/>
  <c r="AQ115" i="19" s="1"/>
  <c r="G96" i="19"/>
  <c r="AP96" i="19"/>
  <c r="AQ96" i="19" s="1"/>
  <c r="AP80" i="19"/>
  <c r="AQ80" i="19" s="1"/>
  <c r="G80" i="19"/>
  <c r="G40" i="19"/>
  <c r="AP40" i="19"/>
  <c r="AQ40" i="19" s="1"/>
  <c r="G8" i="19"/>
  <c r="AP8" i="19"/>
  <c r="AQ8" i="19" s="1"/>
  <c r="H28" i="6"/>
  <c r="H173" i="6"/>
  <c r="T59" i="1"/>
  <c r="T135" i="1"/>
  <c r="P112" i="8"/>
  <c r="AQ91" i="19"/>
  <c r="AQ59" i="19"/>
  <c r="D135" i="1"/>
  <c r="D59" i="1"/>
  <c r="H135" i="1"/>
  <c r="H59" i="1"/>
  <c r="O85" i="19"/>
  <c r="P31" i="19"/>
  <c r="P85" i="19" s="1"/>
  <c r="G85" i="9"/>
  <c r="L16" i="19"/>
  <c r="L172" i="19" s="1"/>
  <c r="M172" i="19" s="1"/>
  <c r="F172" i="9"/>
  <c r="G172" i="9" s="1"/>
  <c r="AP159" i="19"/>
  <c r="AQ159" i="19" s="1"/>
  <c r="F165" i="19"/>
  <c r="G120" i="19"/>
  <c r="AQ79" i="19"/>
  <c r="AP32" i="19"/>
  <c r="AQ32" i="19" s="1"/>
  <c r="G32" i="19"/>
  <c r="AA139" i="1"/>
  <c r="E85" i="9"/>
  <c r="G165" i="10"/>
  <c r="F178" i="8"/>
  <c r="F117" i="8"/>
  <c r="G22" i="19"/>
  <c r="AP22" i="19"/>
  <c r="AQ22" i="19" s="1"/>
  <c r="AO165" i="19"/>
  <c r="E175" i="19"/>
  <c r="E100" i="19"/>
  <c r="AF177" i="19"/>
  <c r="AF112" i="19"/>
  <c r="AC174" i="19"/>
  <c r="AC118" i="19"/>
  <c r="AC86" i="19"/>
  <c r="I27" i="17"/>
  <c r="P19" i="17"/>
  <c r="AJ111" i="19"/>
  <c r="AK107" i="19"/>
  <c r="AK111" i="19" s="1"/>
  <c r="N173" i="16"/>
  <c r="N28" i="16"/>
  <c r="O28" i="18"/>
  <c r="O173" i="18"/>
  <c r="E176" i="16"/>
  <c r="E106" i="16"/>
  <c r="AM165" i="19"/>
  <c r="AN120" i="19"/>
  <c r="AN165" i="19" s="1"/>
  <c r="AA178" i="19"/>
  <c r="AD99" i="19"/>
  <c r="AE87" i="19"/>
  <c r="AE99" i="19" s="1"/>
  <c r="P167" i="14"/>
  <c r="P168" i="14" s="1"/>
  <c r="P174" i="14"/>
  <c r="P86" i="14"/>
  <c r="P118" i="14"/>
  <c r="P119" i="14" s="1"/>
  <c r="AC179" i="19"/>
  <c r="AE179" i="19" s="1"/>
  <c r="AC166" i="19"/>
  <c r="W179" i="19"/>
  <c r="W166" i="19"/>
  <c r="Q174" i="19"/>
  <c r="Q118" i="19"/>
  <c r="Q86" i="19"/>
  <c r="AG107" i="19"/>
  <c r="F111" i="16"/>
  <c r="G107" i="16"/>
  <c r="G111" i="16" s="1"/>
  <c r="G165" i="17"/>
  <c r="E179" i="19"/>
  <c r="E166" i="19"/>
  <c r="AB178" i="19"/>
  <c r="AK178" i="19"/>
  <c r="AO178" i="19"/>
  <c r="H174" i="19"/>
  <c r="H86" i="19"/>
  <c r="H118" i="19"/>
  <c r="AM87" i="19"/>
  <c r="F99" i="18"/>
  <c r="G87" i="18"/>
  <c r="G99" i="18" s="1"/>
  <c r="M173" i="17"/>
  <c r="M28" i="17"/>
  <c r="F174" i="16"/>
  <c r="F86" i="16"/>
  <c r="E166" i="16"/>
  <c r="E179" i="16"/>
  <c r="AG85" i="19"/>
  <c r="AM9" i="19"/>
  <c r="AN9" i="19" s="1"/>
  <c r="AN16" i="19" s="1"/>
  <c r="G9" i="18"/>
  <c r="G16" i="18" s="1"/>
  <c r="F112" i="17"/>
  <c r="F177" i="17"/>
  <c r="P178" i="16"/>
  <c r="P117" i="16"/>
  <c r="J173" i="16"/>
  <c r="J28" i="16"/>
  <c r="P178" i="15"/>
  <c r="P117" i="15"/>
  <c r="G111" i="15"/>
  <c r="K173" i="15"/>
  <c r="K28" i="15"/>
  <c r="AA120" i="19"/>
  <c r="F165" i="14"/>
  <c r="G120" i="14"/>
  <c r="G165" i="14" s="1"/>
  <c r="AA101" i="19"/>
  <c r="F105" i="14"/>
  <c r="G101" i="14"/>
  <c r="G105" i="14" s="1"/>
  <c r="F106" i="18"/>
  <c r="F176" i="18"/>
  <c r="AM85" i="19"/>
  <c r="E166" i="17"/>
  <c r="E179" i="17"/>
  <c r="P86" i="17"/>
  <c r="P167" i="17"/>
  <c r="P168" i="17" s="1"/>
  <c r="P118" i="17"/>
  <c r="P119" i="17" s="1"/>
  <c r="P174" i="17"/>
  <c r="G116" i="16"/>
  <c r="AG88" i="19"/>
  <c r="F99" i="16"/>
  <c r="I27" i="16"/>
  <c r="P19" i="16"/>
  <c r="AD176" i="19"/>
  <c r="AE176" i="19" s="1"/>
  <c r="N28" i="15"/>
  <c r="N173" i="15"/>
  <c r="F179" i="18"/>
  <c r="F166" i="18"/>
  <c r="E106" i="18"/>
  <c r="F174" i="18"/>
  <c r="F86" i="18"/>
  <c r="P117" i="17"/>
  <c r="P178" i="17"/>
  <c r="E100" i="17"/>
  <c r="E175" i="17"/>
  <c r="E178" i="16"/>
  <c r="E117" i="16"/>
  <c r="P176" i="16"/>
  <c r="P106" i="16"/>
  <c r="G99" i="16"/>
  <c r="P106" i="15"/>
  <c r="P167" i="13"/>
  <c r="P168" i="13" s="1"/>
  <c r="P174" i="13"/>
  <c r="P118" i="13"/>
  <c r="P119" i="13" s="1"/>
  <c r="P86" i="13"/>
  <c r="F166" i="17"/>
  <c r="F179" i="17"/>
  <c r="L28" i="17"/>
  <c r="L173" i="17"/>
  <c r="G85" i="16"/>
  <c r="AD107" i="19"/>
  <c r="F111" i="15"/>
  <c r="F100" i="15"/>
  <c r="F175" i="15"/>
  <c r="F172" i="15"/>
  <c r="G172" i="15" s="1"/>
  <c r="AD16" i="19"/>
  <c r="AD172" i="19" s="1"/>
  <c r="AE172" i="19" s="1"/>
  <c r="E175" i="14"/>
  <c r="E100" i="14"/>
  <c r="P173" i="14"/>
  <c r="P28" i="14"/>
  <c r="E112" i="13"/>
  <c r="E177" i="13"/>
  <c r="P177" i="12"/>
  <c r="P112" i="12"/>
  <c r="F177" i="14"/>
  <c r="G177" i="14" s="1"/>
  <c r="P174" i="12"/>
  <c r="P86" i="12"/>
  <c r="P167" i="12"/>
  <c r="P168" i="12" s="1"/>
  <c r="P118" i="12"/>
  <c r="P119" i="12" s="1"/>
  <c r="X122" i="19"/>
  <c r="F165" i="13"/>
  <c r="F178" i="12"/>
  <c r="G178" i="12" s="1"/>
  <c r="F117" i="12"/>
  <c r="P175" i="14"/>
  <c r="P100" i="14"/>
  <c r="F176" i="13"/>
  <c r="F106" i="13"/>
  <c r="Y85" i="19"/>
  <c r="P176" i="12"/>
  <c r="P106" i="12"/>
  <c r="G85" i="12"/>
  <c r="F173" i="12"/>
  <c r="F28" i="12"/>
  <c r="E177" i="11"/>
  <c r="E112" i="11"/>
  <c r="F177" i="10"/>
  <c r="F178" i="7"/>
  <c r="M166" i="6"/>
  <c r="M179" i="6"/>
  <c r="G118" i="6"/>
  <c r="G174" i="6"/>
  <c r="G86" i="6"/>
  <c r="AP153" i="19"/>
  <c r="AQ153" i="19" s="1"/>
  <c r="AP145" i="19"/>
  <c r="AQ145" i="19" s="1"/>
  <c r="AP61" i="19"/>
  <c r="AQ61" i="19" s="1"/>
  <c r="AP53" i="19"/>
  <c r="AQ53" i="19" s="1"/>
  <c r="AP23" i="19"/>
  <c r="AQ23" i="19" s="1"/>
  <c r="M173" i="6"/>
  <c r="M28" i="6"/>
  <c r="E85" i="10"/>
  <c r="G105" i="8"/>
  <c r="N118" i="6"/>
  <c r="N86" i="6"/>
  <c r="N174" i="6"/>
  <c r="W19" i="19"/>
  <c r="E19" i="13"/>
  <c r="K27" i="6"/>
  <c r="I175" i="19"/>
  <c r="J175" i="19" s="1"/>
  <c r="I100" i="19"/>
  <c r="AP141" i="19"/>
  <c r="AQ141" i="19" s="1"/>
  <c r="AP129" i="19"/>
  <c r="AQ129" i="19" s="1"/>
  <c r="P117" i="7"/>
  <c r="P178" i="7"/>
  <c r="AP49" i="19"/>
  <c r="AQ49" i="19" s="1"/>
  <c r="AP41" i="19"/>
  <c r="AQ41" i="19" s="1"/>
  <c r="G155" i="15"/>
  <c r="G165" i="15" s="1"/>
  <c r="E165" i="15"/>
  <c r="I173" i="6"/>
  <c r="I28" i="6"/>
  <c r="U85" i="19"/>
  <c r="V31" i="19"/>
  <c r="V85" i="19" s="1"/>
  <c r="P166" i="11"/>
  <c r="P179" i="11"/>
  <c r="P179" i="9"/>
  <c r="P166" i="9"/>
  <c r="G165" i="9"/>
  <c r="L177" i="19"/>
  <c r="M177" i="19" s="1"/>
  <c r="L112" i="19"/>
  <c r="P167" i="9"/>
  <c r="P168" i="9" s="1"/>
  <c r="P174" i="9"/>
  <c r="P118" i="9"/>
  <c r="P119" i="9" s="1"/>
  <c r="P86" i="9"/>
  <c r="F27" i="9"/>
  <c r="F174" i="8"/>
  <c r="F118" i="8"/>
  <c r="F86" i="8"/>
  <c r="AP142" i="19"/>
  <c r="AQ142" i="19" s="1"/>
  <c r="AP126" i="19"/>
  <c r="AQ126" i="19" s="1"/>
  <c r="AP113" i="19"/>
  <c r="G111" i="7"/>
  <c r="AP70" i="19"/>
  <c r="AQ70" i="19" s="1"/>
  <c r="AP58" i="19"/>
  <c r="AQ58" i="19" s="1"/>
  <c r="AP42" i="19"/>
  <c r="AQ42" i="19" s="1"/>
  <c r="AP38" i="19"/>
  <c r="AQ38" i="19" s="1"/>
  <c r="AP24" i="19"/>
  <c r="AQ24" i="19" s="1"/>
  <c r="J28" i="6"/>
  <c r="J173" i="6"/>
  <c r="E173" i="12"/>
  <c r="E28" i="12"/>
  <c r="J85" i="19"/>
  <c r="AP137" i="19"/>
  <c r="AQ137" i="19" s="1"/>
  <c r="E100" i="7"/>
  <c r="E175" i="7"/>
  <c r="AP37" i="19"/>
  <c r="AQ37" i="19" s="1"/>
  <c r="E173" i="15"/>
  <c r="E28" i="15"/>
  <c r="G101" i="12"/>
  <c r="G105" i="12" s="1"/>
  <c r="G109" i="11"/>
  <c r="R101" i="19"/>
  <c r="F105" i="11"/>
  <c r="G101" i="11"/>
  <c r="G105" i="11" s="1"/>
  <c r="E85" i="11"/>
  <c r="P117" i="10"/>
  <c r="P178" i="10"/>
  <c r="E100" i="10"/>
  <c r="E175" i="10"/>
  <c r="P27" i="19"/>
  <c r="F179" i="9"/>
  <c r="F166" i="9"/>
  <c r="E165" i="10"/>
  <c r="G107" i="8"/>
  <c r="G111" i="8" s="1"/>
  <c r="AP110" i="19"/>
  <c r="AQ110" i="19" s="1"/>
  <c r="G110" i="19"/>
  <c r="G111" i="19" s="1"/>
  <c r="G68" i="19"/>
  <c r="AP68" i="19"/>
  <c r="AQ68" i="19" s="1"/>
  <c r="G25" i="19"/>
  <c r="AP25" i="19"/>
  <c r="AQ25" i="19" s="1"/>
  <c r="P118" i="11"/>
  <c r="P119" i="11" s="1"/>
  <c r="P28" i="9"/>
  <c r="AP123" i="19"/>
  <c r="AQ123" i="19" s="1"/>
  <c r="L173" i="6"/>
  <c r="L180" i="6" s="1"/>
  <c r="L28" i="6"/>
  <c r="E173" i="10"/>
  <c r="E28" i="10"/>
  <c r="G148" i="19"/>
  <c r="AP148" i="19"/>
  <c r="AQ148" i="19" s="1"/>
  <c r="G124" i="19"/>
  <c r="AP124" i="19"/>
  <c r="AQ124" i="19" s="1"/>
  <c r="G11" i="19"/>
  <c r="AP11" i="19"/>
  <c r="AQ11" i="19" s="1"/>
  <c r="V135" i="1"/>
  <c r="V139" i="1" s="1"/>
  <c r="V59" i="1"/>
  <c r="N135" i="1"/>
  <c r="N59" i="1"/>
  <c r="F135" i="1"/>
  <c r="F59" i="1"/>
  <c r="R135" i="1"/>
  <c r="R139" i="1" s="1"/>
  <c r="R59" i="1"/>
  <c r="P28" i="11"/>
  <c r="E165" i="9"/>
  <c r="F174" i="9"/>
  <c r="F86" i="9"/>
  <c r="M16" i="19"/>
  <c r="G144" i="19"/>
  <c r="AP144" i="19"/>
  <c r="AQ144" i="19" s="1"/>
  <c r="G128" i="19"/>
  <c r="AP128" i="19"/>
  <c r="AQ128" i="19" s="1"/>
  <c r="AP114" i="19"/>
  <c r="AQ114" i="19" s="1"/>
  <c r="AP55" i="19"/>
  <c r="AQ55" i="19" s="1"/>
  <c r="G15" i="19"/>
  <c r="AP15" i="19"/>
  <c r="AQ15" i="19" s="1"/>
  <c r="P166" i="8"/>
  <c r="G160" i="19"/>
  <c r="AP160" i="19"/>
  <c r="AQ160" i="19" s="1"/>
  <c r="G72" i="19"/>
  <c r="AP72" i="19"/>
  <c r="AQ72" i="19" s="1"/>
  <c r="G48" i="19"/>
  <c r="AP48" i="19"/>
  <c r="AQ48" i="19" s="1"/>
  <c r="P28" i="6"/>
  <c r="P173" i="6"/>
  <c r="P180" i="6" s="1"/>
  <c r="F179" i="10"/>
  <c r="G116" i="8"/>
  <c r="AP43" i="19"/>
  <c r="AQ43" i="19" s="1"/>
  <c r="T177" i="19"/>
  <c r="T112" i="19"/>
  <c r="L173" i="18"/>
  <c r="L28" i="18"/>
  <c r="F118" i="15"/>
  <c r="F174" i="15"/>
  <c r="F86" i="15"/>
  <c r="P27" i="15"/>
  <c r="F19" i="15"/>
  <c r="F178" i="14"/>
  <c r="AN101" i="19"/>
  <c r="AN105" i="19" s="1"/>
  <c r="AM105" i="19"/>
  <c r="P19" i="18"/>
  <c r="M28" i="16"/>
  <c r="M173" i="16"/>
  <c r="X173" i="19"/>
  <c r="AK120" i="19"/>
  <c r="AK165" i="19" s="1"/>
  <c r="AJ165" i="19"/>
  <c r="AA21" i="19"/>
  <c r="AB21" i="19" s="1"/>
  <c r="G21" i="14"/>
  <c r="X16" i="19"/>
  <c r="X172" i="19" s="1"/>
  <c r="Y172" i="19" s="1"/>
  <c r="F172" i="13"/>
  <c r="G172" i="13" s="1"/>
  <c r="P177" i="13"/>
  <c r="P112" i="13"/>
  <c r="X105" i="19"/>
  <c r="Y101" i="19"/>
  <c r="Y105" i="19" s="1"/>
  <c r="X85" i="19"/>
  <c r="F100" i="12"/>
  <c r="F175" i="12"/>
  <c r="U27" i="19"/>
  <c r="V19" i="19"/>
  <c r="V27" i="19" s="1"/>
  <c r="O101" i="19"/>
  <c r="F105" i="10"/>
  <c r="G101" i="10"/>
  <c r="G105" i="10" s="1"/>
  <c r="L87" i="19"/>
  <c r="F99" i="9"/>
  <c r="F118" i="9" s="1"/>
  <c r="G87" i="9"/>
  <c r="G99" i="9" s="1"/>
  <c r="F100" i="8"/>
  <c r="F175" i="8"/>
  <c r="F177" i="7"/>
  <c r="G177" i="7" s="1"/>
  <c r="F112" i="7"/>
  <c r="I179" i="6"/>
  <c r="I166" i="6"/>
  <c r="J59" i="2"/>
  <c r="J135" i="2"/>
  <c r="J139" i="2" s="1"/>
  <c r="AQ161" i="19"/>
  <c r="AP97" i="19"/>
  <c r="AQ97" i="19" s="1"/>
  <c r="AQ89" i="19"/>
  <c r="AP77" i="19"/>
  <c r="AQ77" i="19" s="1"/>
  <c r="AP9" i="19"/>
  <c r="AQ9" i="19" s="1"/>
  <c r="F27" i="14"/>
  <c r="F87" i="19"/>
  <c r="F99" i="7"/>
  <c r="F7" i="19"/>
  <c r="G7" i="7"/>
  <c r="G16" i="7" s="1"/>
  <c r="F16" i="7"/>
  <c r="F172" i="7" s="1"/>
  <c r="J118" i="6"/>
  <c r="J86" i="6"/>
  <c r="J174" i="6"/>
  <c r="K19" i="19"/>
  <c r="G27" i="6"/>
  <c r="E19" i="9"/>
  <c r="V135" i="2"/>
  <c r="V139" i="2" s="1"/>
  <c r="V59" i="2"/>
  <c r="P112" i="7"/>
  <c r="P177" i="7"/>
  <c r="P86" i="7"/>
  <c r="P174" i="7"/>
  <c r="P167" i="7"/>
  <c r="P168" i="7" s="1"/>
  <c r="P118" i="7"/>
  <c r="P119" i="7" s="1"/>
  <c r="R120" i="19"/>
  <c r="F165" i="11"/>
  <c r="G120" i="11"/>
  <c r="G165" i="11" s="1"/>
  <c r="G111" i="11"/>
  <c r="G85" i="11"/>
  <c r="E173" i="11"/>
  <c r="E28" i="11"/>
  <c r="G16" i="11"/>
  <c r="G27" i="10"/>
  <c r="P117" i="9"/>
  <c r="P178" i="9"/>
  <c r="P177" i="9"/>
  <c r="P112" i="9"/>
  <c r="F179" i="8"/>
  <c r="F166" i="8"/>
  <c r="I179" i="19"/>
  <c r="I166" i="19"/>
  <c r="I176" i="19"/>
  <c r="J176" i="19" s="1"/>
  <c r="I106" i="19"/>
  <c r="AP162" i="19"/>
  <c r="AQ162" i="19" s="1"/>
  <c r="AP146" i="19"/>
  <c r="AQ146" i="19" s="1"/>
  <c r="AP130" i="19"/>
  <c r="AQ130" i="19" s="1"/>
  <c r="G116" i="19"/>
  <c r="E176" i="7"/>
  <c r="E106" i="7"/>
  <c r="AP90" i="19"/>
  <c r="AQ90" i="19" s="1"/>
  <c r="AP74" i="19"/>
  <c r="AQ74" i="19" s="1"/>
  <c r="AP62" i="19"/>
  <c r="AQ62" i="19" s="1"/>
  <c r="AP46" i="19"/>
  <c r="AQ46" i="19" s="1"/>
  <c r="G19" i="7"/>
  <c r="G27" i="7" s="1"/>
  <c r="AP10" i="19"/>
  <c r="AQ10" i="19" s="1"/>
  <c r="P167" i="6"/>
  <c r="P168" i="6" s="1"/>
  <c r="P119" i="6"/>
  <c r="I118" i="6"/>
  <c r="I86" i="6"/>
  <c r="I174" i="6"/>
  <c r="F28" i="6"/>
  <c r="F173" i="6"/>
  <c r="T173" i="19"/>
  <c r="T28" i="19"/>
  <c r="E117" i="8"/>
  <c r="E178" i="8"/>
  <c r="G178" i="8" s="1"/>
  <c r="I174" i="19"/>
  <c r="I86" i="19"/>
  <c r="AP69" i="19"/>
  <c r="AQ69" i="19" s="1"/>
  <c r="F111" i="11"/>
  <c r="P176" i="11"/>
  <c r="P106" i="11"/>
  <c r="R16" i="19"/>
  <c r="R172" i="19" s="1"/>
  <c r="S172" i="19" s="1"/>
  <c r="F172" i="11"/>
  <c r="G172" i="11" s="1"/>
  <c r="P112" i="10"/>
  <c r="P177" i="10"/>
  <c r="L176" i="19"/>
  <c r="M176" i="19" s="1"/>
  <c r="L106" i="19"/>
  <c r="E165" i="8"/>
  <c r="E173" i="19"/>
  <c r="E28" i="19"/>
  <c r="F106" i="8"/>
  <c r="F176" i="8"/>
  <c r="G175" i="8"/>
  <c r="AQ143" i="19"/>
  <c r="AP76" i="19"/>
  <c r="AQ76" i="19" s="1"/>
  <c r="G76" i="19"/>
  <c r="G44" i="19"/>
  <c r="AP44" i="19"/>
  <c r="AQ44" i="19" s="1"/>
  <c r="F174" i="7"/>
  <c r="F86" i="7"/>
  <c r="P86" i="11"/>
  <c r="G178" i="10"/>
  <c r="G177" i="10"/>
  <c r="G178" i="7"/>
  <c r="G88" i="19"/>
  <c r="AP88" i="19"/>
  <c r="AQ88" i="19" s="1"/>
  <c r="G64" i="19"/>
  <c r="AP64" i="19"/>
  <c r="AQ64" i="19" s="1"/>
  <c r="AP35" i="19"/>
  <c r="AQ35" i="19" s="1"/>
  <c r="E28" i="14"/>
  <c r="E173" i="14"/>
  <c r="N173" i="19"/>
  <c r="N28" i="19"/>
  <c r="P28" i="8"/>
  <c r="AP51" i="19"/>
  <c r="AQ51" i="19" s="1"/>
  <c r="P59" i="1"/>
  <c r="P135" i="1"/>
  <c r="P139" i="1" s="1"/>
  <c r="Z135" i="1"/>
  <c r="Z139" i="1" s="1"/>
  <c r="Z59" i="1"/>
  <c r="F112" i="9"/>
  <c r="F177" i="9"/>
  <c r="G177" i="9" s="1"/>
  <c r="P100" i="9"/>
  <c r="L85" i="19"/>
  <c r="M31" i="19"/>
  <c r="M85" i="19" s="1"/>
  <c r="G165" i="7"/>
  <c r="AP71" i="19"/>
  <c r="AQ71" i="19" s="1"/>
  <c r="F117" i="9"/>
  <c r="F178" i="9"/>
  <c r="AP139" i="19"/>
  <c r="AQ139" i="19" s="1"/>
  <c r="E165" i="7"/>
  <c r="E28" i="18"/>
  <c r="E173" i="18"/>
  <c r="N139" i="1"/>
  <c r="O165" i="19"/>
  <c r="P120" i="19"/>
  <c r="P165" i="19" s="1"/>
  <c r="G178" i="9"/>
  <c r="J113" i="19"/>
  <c r="J116" i="19" s="1"/>
  <c r="I116" i="19"/>
  <c r="G140" i="19"/>
  <c r="AP140" i="19"/>
  <c r="AQ140" i="19" s="1"/>
  <c r="AP83" i="19"/>
  <c r="AQ83" i="19" s="1"/>
  <c r="AC177" i="19"/>
  <c r="AC112" i="19"/>
  <c r="S175" i="19"/>
  <c r="F178" i="16"/>
  <c r="F117" i="16"/>
  <c r="G176" i="18"/>
  <c r="AJ16" i="19"/>
  <c r="AJ172" i="19" s="1"/>
  <c r="AK172" i="19" s="1"/>
  <c r="F172" i="17"/>
  <c r="G172" i="17" s="1"/>
  <c r="E100" i="16"/>
  <c r="E175" i="16"/>
  <c r="F174" i="13"/>
  <c r="F86" i="13"/>
  <c r="AA7" i="19"/>
  <c r="AB7" i="19" s="1"/>
  <c r="AB16" i="19" s="1"/>
  <c r="G7" i="14"/>
  <c r="G16" i="14" s="1"/>
  <c r="F16" i="14"/>
  <c r="G165" i="13"/>
  <c r="U120" i="19"/>
  <c r="F165" i="12"/>
  <c r="V113" i="19"/>
  <c r="V116" i="19" s="1"/>
  <c r="U116" i="19"/>
  <c r="AL179" i="19"/>
  <c r="AL166" i="19"/>
  <c r="H177" i="19"/>
  <c r="H112" i="19"/>
  <c r="G111" i="18"/>
  <c r="AM16" i="19"/>
  <c r="AM172" i="19" s="1"/>
  <c r="AN172" i="19" s="1"/>
  <c r="F172" i="18"/>
  <c r="G172" i="18" s="1"/>
  <c r="AD174" i="19"/>
  <c r="AD86" i="19"/>
  <c r="O173" i="15"/>
  <c r="O28" i="15"/>
  <c r="G116" i="13"/>
  <c r="X87" i="19"/>
  <c r="F99" i="13"/>
  <c r="G87" i="13"/>
  <c r="G99" i="13" s="1"/>
  <c r="I173" i="18"/>
  <c r="I28" i="18"/>
  <c r="G177" i="17"/>
  <c r="AJ87" i="19"/>
  <c r="F99" i="17"/>
  <c r="AG120" i="19"/>
  <c r="F165" i="16"/>
  <c r="AH113" i="19"/>
  <c r="AH116" i="19" s="1"/>
  <c r="AG116" i="19"/>
  <c r="J28" i="15"/>
  <c r="J173" i="15"/>
  <c r="P178" i="18"/>
  <c r="P117" i="18"/>
  <c r="E106" i="17"/>
  <c r="E176" i="17"/>
  <c r="AK16" i="19"/>
  <c r="E176" i="15"/>
  <c r="G176" i="15" s="1"/>
  <c r="E106" i="15"/>
  <c r="P118" i="15"/>
  <c r="P119" i="15" s="1"/>
  <c r="P174" i="15"/>
  <c r="P167" i="15"/>
  <c r="P168" i="15" s="1"/>
  <c r="P86" i="15"/>
  <c r="AE16" i="19"/>
  <c r="AM108" i="19"/>
  <c r="F111" i="18"/>
  <c r="E85" i="18"/>
  <c r="AE165" i="19"/>
  <c r="E176" i="14"/>
  <c r="E106" i="14"/>
  <c r="F86" i="14"/>
  <c r="F174" i="14"/>
  <c r="F118" i="14"/>
  <c r="G27" i="14"/>
  <c r="P117" i="13"/>
  <c r="P178" i="13"/>
  <c r="G176" i="13"/>
  <c r="Y16" i="19"/>
  <c r="E178" i="14"/>
  <c r="G178" i="14" s="1"/>
  <c r="E117" i="14"/>
  <c r="P175" i="13"/>
  <c r="P100" i="13"/>
  <c r="U175" i="19"/>
  <c r="V175" i="19" s="1"/>
  <c r="U100" i="19"/>
  <c r="E178" i="11"/>
  <c r="G178" i="11" s="1"/>
  <c r="E117" i="11"/>
  <c r="P166" i="14"/>
  <c r="X165" i="19"/>
  <c r="Y120" i="19"/>
  <c r="P179" i="12"/>
  <c r="P166" i="12"/>
  <c r="G99" i="12"/>
  <c r="P117" i="14"/>
  <c r="P178" i="14"/>
  <c r="X108" i="19"/>
  <c r="F111" i="13"/>
  <c r="E175" i="13"/>
  <c r="E100" i="13"/>
  <c r="P173" i="13"/>
  <c r="P28" i="13"/>
  <c r="G16" i="12"/>
  <c r="E179" i="11"/>
  <c r="E166" i="11"/>
  <c r="F176" i="9"/>
  <c r="G176" i="9" s="1"/>
  <c r="F106" i="9"/>
  <c r="F101" i="19"/>
  <c r="F105" i="7"/>
  <c r="G101" i="7"/>
  <c r="G105" i="7" s="1"/>
  <c r="E179" i="6"/>
  <c r="E166" i="6"/>
  <c r="O86" i="6"/>
  <c r="O174" i="6"/>
  <c r="O118" i="6"/>
  <c r="P59" i="2"/>
  <c r="P135" i="2"/>
  <c r="P139" i="2" s="1"/>
  <c r="AP157" i="19"/>
  <c r="AQ157" i="19" s="1"/>
  <c r="AP149" i="19"/>
  <c r="AQ149" i="19" s="1"/>
  <c r="F177" i="19"/>
  <c r="G177" i="19" s="1"/>
  <c r="AP57" i="19"/>
  <c r="AQ57" i="19" s="1"/>
  <c r="F173" i="19"/>
  <c r="G173" i="19" s="1"/>
  <c r="O7" i="19"/>
  <c r="P7" i="19" s="1"/>
  <c r="P16" i="19" s="1"/>
  <c r="G7" i="10"/>
  <c r="G16" i="10" s="1"/>
  <c r="F16" i="10"/>
  <c r="F166" i="10" s="1"/>
  <c r="E85" i="7"/>
  <c r="F118" i="6"/>
  <c r="F86" i="6"/>
  <c r="F174" i="6"/>
  <c r="N135" i="2"/>
  <c r="N59" i="2"/>
  <c r="AP133" i="19"/>
  <c r="AQ133" i="19" s="1"/>
  <c r="AP102" i="19"/>
  <c r="AQ102" i="19" s="1"/>
  <c r="AP45" i="19"/>
  <c r="AQ45" i="19" s="1"/>
  <c r="AP13" i="19"/>
  <c r="AQ13" i="19" s="1"/>
  <c r="F118" i="11"/>
  <c r="F174" i="11"/>
  <c r="F86" i="11"/>
  <c r="O178" i="19"/>
  <c r="P178" i="19" s="1"/>
  <c r="E175" i="9"/>
  <c r="E100" i="9"/>
  <c r="P106" i="8"/>
  <c r="P176" i="8"/>
  <c r="G99" i="8"/>
  <c r="AP150" i="19"/>
  <c r="AQ150" i="19" s="1"/>
  <c r="AP134" i="19"/>
  <c r="AQ134" i="19" s="1"/>
  <c r="AP108" i="19"/>
  <c r="AQ108" i="19" s="1"/>
  <c r="AP103" i="19"/>
  <c r="AQ103" i="19" s="1"/>
  <c r="AP94" i="19"/>
  <c r="AQ94" i="19" s="1"/>
  <c r="AP78" i="19"/>
  <c r="AQ78" i="19" s="1"/>
  <c r="AP66" i="19"/>
  <c r="AQ66" i="19" s="1"/>
  <c r="AP50" i="19"/>
  <c r="AQ50" i="19" s="1"/>
  <c r="AP14" i="19"/>
  <c r="AQ14" i="19" s="1"/>
  <c r="L119" i="6"/>
  <c r="L167" i="6"/>
  <c r="L168" i="6" s="1"/>
  <c r="E118" i="6"/>
  <c r="E86" i="6"/>
  <c r="E174" i="6"/>
  <c r="T174" i="19"/>
  <c r="T86" i="19"/>
  <c r="T118" i="19"/>
  <c r="E173" i="16"/>
  <c r="E28" i="16"/>
  <c r="P175" i="8"/>
  <c r="P100" i="8"/>
  <c r="AP121" i="19"/>
  <c r="AQ121" i="19" s="1"/>
  <c r="AP33" i="19"/>
  <c r="AQ33" i="19" s="1"/>
  <c r="F117" i="11"/>
  <c r="F178" i="11"/>
  <c r="S107" i="19"/>
  <c r="S111" i="19" s="1"/>
  <c r="R111" i="19"/>
  <c r="S99" i="19"/>
  <c r="S85" i="19"/>
  <c r="O111" i="19"/>
  <c r="F28" i="10"/>
  <c r="F173" i="10"/>
  <c r="L165" i="19"/>
  <c r="E174" i="8"/>
  <c r="G174" i="8" s="1"/>
  <c r="E118" i="8"/>
  <c r="E86" i="8"/>
  <c r="P86" i="8"/>
  <c r="G156" i="19"/>
  <c r="AP156" i="19"/>
  <c r="AQ156" i="19" s="1"/>
  <c r="AP84" i="19"/>
  <c r="AQ84" i="19" s="1"/>
  <c r="G84" i="19"/>
  <c r="G52" i="19"/>
  <c r="AP52" i="19"/>
  <c r="AQ52" i="19" s="1"/>
  <c r="F85" i="19"/>
  <c r="AP31" i="19"/>
  <c r="G31" i="19"/>
  <c r="G12" i="19"/>
  <c r="AP12" i="19"/>
  <c r="AQ12" i="19" s="1"/>
  <c r="G132" i="2"/>
  <c r="G139" i="2" s="1"/>
  <c r="H132" i="2" s="1"/>
  <c r="H139" i="2" s="1"/>
  <c r="F132" i="2"/>
  <c r="F139" i="2" s="1"/>
  <c r="AQ147" i="19"/>
  <c r="Z173" i="19"/>
  <c r="Z28" i="19"/>
  <c r="G132" i="19"/>
  <c r="AP132" i="19"/>
  <c r="AQ132" i="19" s="1"/>
  <c r="AP75" i="19"/>
  <c r="AQ75" i="19" s="1"/>
  <c r="X59" i="1"/>
  <c r="X135" i="1"/>
  <c r="X139" i="1" s="1"/>
  <c r="D139" i="1"/>
  <c r="F174" i="10"/>
  <c r="F86" i="10"/>
  <c r="F118" i="10"/>
  <c r="G16" i="9"/>
  <c r="G176" i="8"/>
  <c r="G152" i="19"/>
  <c r="AP152" i="19"/>
  <c r="AQ152" i="19" s="1"/>
  <c r="G136" i="19"/>
  <c r="AP136" i="19"/>
  <c r="AQ136" i="19" s="1"/>
  <c r="F166" i="7"/>
  <c r="F179" i="7"/>
  <c r="AP95" i="19"/>
  <c r="AQ95" i="19" s="1"/>
  <c r="AP63" i="19"/>
  <c r="AQ63" i="19" s="1"/>
  <c r="AP47" i="19"/>
  <c r="AQ47" i="19" s="1"/>
  <c r="G26" i="19"/>
  <c r="AP26" i="19"/>
  <c r="AQ26" i="19" s="1"/>
  <c r="M119" i="6"/>
  <c r="M167" i="6"/>
  <c r="M168" i="6" s="1"/>
  <c r="N139" i="2"/>
  <c r="L116" i="19"/>
  <c r="M113" i="19"/>
  <c r="M116" i="19" s="1"/>
  <c r="G87" i="7"/>
  <c r="G99" i="7" s="1"/>
  <c r="G56" i="19"/>
  <c r="AP56" i="19"/>
  <c r="AQ56" i="19" s="1"/>
  <c r="G21" i="19"/>
  <c r="G27" i="19" s="1"/>
  <c r="AP21" i="19"/>
  <c r="AQ21" i="19" s="1"/>
  <c r="AL173" i="19"/>
  <c r="AL28" i="19"/>
  <c r="G175" i="11"/>
  <c r="G87" i="10"/>
  <c r="G99" i="10" s="1"/>
  <c r="AQ155" i="19"/>
  <c r="AP109" i="19"/>
  <c r="AQ109" i="19" s="1"/>
  <c r="AP67" i="19"/>
  <c r="AQ67" i="19" s="1"/>
  <c r="S139" i="1"/>
  <c r="T132" i="1" s="1"/>
  <c r="T139" i="1" s="1"/>
  <c r="J135" i="1"/>
  <c r="J139" i="1" s="1"/>
  <c r="J59" i="1"/>
  <c r="AO117" i="19" l="1"/>
  <c r="G118" i="11"/>
  <c r="G118" i="8"/>
  <c r="G167" i="8" s="1"/>
  <c r="G118" i="9"/>
  <c r="G167" i="9" s="1"/>
  <c r="N180" i="19"/>
  <c r="Z86" i="19"/>
  <c r="E86" i="12"/>
  <c r="G118" i="14"/>
  <c r="G167" i="14" s="1"/>
  <c r="Z118" i="19"/>
  <c r="Z167" i="19" s="1"/>
  <c r="Z168" i="19" s="1"/>
  <c r="E180" i="19"/>
  <c r="G118" i="16"/>
  <c r="G167" i="16" s="1"/>
  <c r="E174" i="12"/>
  <c r="E180" i="12" s="1"/>
  <c r="AQ36" i="19"/>
  <c r="E174" i="13"/>
  <c r="G174" i="13" s="1"/>
  <c r="E86" i="13"/>
  <c r="AL180" i="19"/>
  <c r="E180" i="16"/>
  <c r="G173" i="10"/>
  <c r="G167" i="17"/>
  <c r="G167" i="11"/>
  <c r="M180" i="6"/>
  <c r="H180" i="6"/>
  <c r="Q179" i="6"/>
  <c r="Q111" i="6"/>
  <c r="Q112" i="6" s="1"/>
  <c r="G118" i="12"/>
  <c r="G167" i="12" s="1"/>
  <c r="Z180" i="19"/>
  <c r="Q174" i="6"/>
  <c r="F167" i="9"/>
  <c r="F168" i="9" s="1"/>
  <c r="F119" i="9"/>
  <c r="L178" i="19"/>
  <c r="M178" i="19" s="1"/>
  <c r="L117" i="19"/>
  <c r="E167" i="8"/>
  <c r="E168" i="8" s="1"/>
  <c r="E119" i="8"/>
  <c r="R177" i="19"/>
  <c r="S177" i="19" s="1"/>
  <c r="R112" i="19"/>
  <c r="F167" i="11"/>
  <c r="F168" i="11" s="1"/>
  <c r="F119" i="11"/>
  <c r="X179" i="19"/>
  <c r="X166" i="19"/>
  <c r="F167" i="14"/>
  <c r="F168" i="14" s="1"/>
  <c r="F119" i="14"/>
  <c r="AN108" i="19"/>
  <c r="AN111" i="19" s="1"/>
  <c r="AM111" i="19"/>
  <c r="AK87" i="19"/>
  <c r="AK99" i="19" s="1"/>
  <c r="AK118" i="19" s="1"/>
  <c r="AK167" i="19" s="1"/>
  <c r="AJ99" i="19"/>
  <c r="AP85" i="19"/>
  <c r="AQ31" i="19"/>
  <c r="L179" i="19"/>
  <c r="L166" i="19"/>
  <c r="T167" i="19"/>
  <c r="T168" i="19" s="1"/>
  <c r="T119" i="19"/>
  <c r="F119" i="6"/>
  <c r="F167" i="6"/>
  <c r="F168" i="6" s="1"/>
  <c r="F176" i="7"/>
  <c r="F106" i="7"/>
  <c r="Y108" i="19"/>
  <c r="Y111" i="19" s="1"/>
  <c r="X111" i="19"/>
  <c r="F166" i="16"/>
  <c r="F179" i="16"/>
  <c r="F100" i="13"/>
  <c r="F175" i="13"/>
  <c r="U165" i="19"/>
  <c r="V120" i="19"/>
  <c r="V165" i="19" s="1"/>
  <c r="E166" i="8"/>
  <c r="E179" i="8"/>
  <c r="G179" i="8" s="1"/>
  <c r="G176" i="7"/>
  <c r="E27" i="9"/>
  <c r="G19" i="9"/>
  <c r="G27" i="9" s="1"/>
  <c r="G7" i="19"/>
  <c r="G16" i="19" s="1"/>
  <c r="AP7" i="19"/>
  <c r="F16" i="19"/>
  <c r="U173" i="19"/>
  <c r="V173" i="19" s="1"/>
  <c r="U28" i="19"/>
  <c r="AJ179" i="19"/>
  <c r="AK179" i="19" s="1"/>
  <c r="AJ166" i="19"/>
  <c r="P173" i="15"/>
  <c r="P180" i="15" s="1"/>
  <c r="P28" i="15"/>
  <c r="S101" i="19"/>
  <c r="S105" i="19" s="1"/>
  <c r="S118" i="19" s="1"/>
  <c r="R105" i="19"/>
  <c r="J180" i="6"/>
  <c r="E179" i="15"/>
  <c r="G179" i="15" s="1"/>
  <c r="E166" i="15"/>
  <c r="W27" i="19"/>
  <c r="Y19" i="19"/>
  <c r="Y27" i="19" s="1"/>
  <c r="F117" i="7"/>
  <c r="G173" i="12"/>
  <c r="Y122" i="19"/>
  <c r="AP122" i="19"/>
  <c r="AQ122" i="19" s="1"/>
  <c r="F177" i="15"/>
  <c r="G177" i="15" s="1"/>
  <c r="F112" i="15"/>
  <c r="I28" i="16"/>
  <c r="I173" i="16"/>
  <c r="G179" i="17"/>
  <c r="H167" i="19"/>
  <c r="H168" i="19" s="1"/>
  <c r="H119" i="19"/>
  <c r="F177" i="16"/>
  <c r="F112" i="16"/>
  <c r="S174" i="19"/>
  <c r="Q180" i="19"/>
  <c r="I173" i="17"/>
  <c r="I28" i="17"/>
  <c r="AE174" i="19"/>
  <c r="G165" i="19"/>
  <c r="P173" i="19"/>
  <c r="R178" i="19"/>
  <c r="S178" i="19" s="1"/>
  <c r="R117" i="19"/>
  <c r="AC180" i="19"/>
  <c r="N180" i="6"/>
  <c r="E173" i="17"/>
  <c r="E180" i="17" s="1"/>
  <c r="E28" i="17"/>
  <c r="F173" i="8"/>
  <c r="G173" i="8" s="1"/>
  <c r="F28" i="8"/>
  <c r="I111" i="19"/>
  <c r="J107" i="19"/>
  <c r="J111" i="19" s="1"/>
  <c r="AP107" i="19"/>
  <c r="M20" i="19"/>
  <c r="L27" i="19"/>
  <c r="AP20" i="19"/>
  <c r="AQ20" i="19" s="1"/>
  <c r="AB87" i="19"/>
  <c r="AB99" i="19" s="1"/>
  <c r="AB118" i="19" s="1"/>
  <c r="AA99" i="19"/>
  <c r="E167" i="12"/>
  <c r="E168" i="12" s="1"/>
  <c r="E119" i="12"/>
  <c r="E167" i="15"/>
  <c r="E168" i="15" s="1"/>
  <c r="E119" i="15"/>
  <c r="AB27" i="19"/>
  <c r="AD166" i="19"/>
  <c r="K167" i="19"/>
  <c r="K168" i="19" s="1"/>
  <c r="K119" i="19"/>
  <c r="F178" i="18"/>
  <c r="G178" i="18" s="1"/>
  <c r="F117" i="18"/>
  <c r="E119" i="14"/>
  <c r="E167" i="14"/>
  <c r="E168" i="14" s="1"/>
  <c r="G177" i="16"/>
  <c r="G175" i="15"/>
  <c r="N167" i="19"/>
  <c r="N168" i="19" s="1"/>
  <c r="N119" i="19"/>
  <c r="AO175" i="19"/>
  <c r="AO100" i="19"/>
  <c r="J179" i="19"/>
  <c r="AA177" i="19"/>
  <c r="AB177" i="19" s="1"/>
  <c r="F178" i="15"/>
  <c r="G178" i="15" s="1"/>
  <c r="F117" i="15"/>
  <c r="AL167" i="19"/>
  <c r="AL168" i="19" s="1"/>
  <c r="AL119" i="19"/>
  <c r="H139" i="1"/>
  <c r="G118" i="13"/>
  <c r="G167" i="13" s="1"/>
  <c r="F167" i="10"/>
  <c r="F168" i="10" s="1"/>
  <c r="F119" i="10"/>
  <c r="G85" i="19"/>
  <c r="O177" i="19"/>
  <c r="P177" i="19" s="1"/>
  <c r="F112" i="13"/>
  <c r="F177" i="13"/>
  <c r="G177" i="13" s="1"/>
  <c r="F166" i="12"/>
  <c r="F179" i="12"/>
  <c r="F174" i="19"/>
  <c r="G174" i="19" s="1"/>
  <c r="F118" i="19"/>
  <c r="E119" i="6"/>
  <c r="E167" i="6"/>
  <c r="E168" i="6" s="1"/>
  <c r="E118" i="7"/>
  <c r="E174" i="7"/>
  <c r="G174" i="7" s="1"/>
  <c r="E86" i="7"/>
  <c r="G101" i="19"/>
  <c r="G105" i="19" s="1"/>
  <c r="AP101" i="19"/>
  <c r="F105" i="19"/>
  <c r="E174" i="18"/>
  <c r="E86" i="18"/>
  <c r="E118" i="18"/>
  <c r="AG165" i="19"/>
  <c r="AH120" i="19"/>
  <c r="AH165" i="19" s="1"/>
  <c r="Y87" i="19"/>
  <c r="Y99" i="19" s="1"/>
  <c r="X99" i="19"/>
  <c r="U178" i="19"/>
  <c r="V178" i="19" s="1"/>
  <c r="U117" i="19"/>
  <c r="AA16" i="19"/>
  <c r="F172" i="14"/>
  <c r="G172" i="14" s="1"/>
  <c r="F118" i="13"/>
  <c r="F112" i="11"/>
  <c r="F177" i="11"/>
  <c r="G177" i="11" s="1"/>
  <c r="T180" i="19"/>
  <c r="G28" i="6"/>
  <c r="G173" i="6"/>
  <c r="G180" i="6" s="1"/>
  <c r="J167" i="6"/>
  <c r="J168" i="6" s="1"/>
  <c r="J119" i="6"/>
  <c r="F100" i="7"/>
  <c r="F175" i="7"/>
  <c r="F176" i="10"/>
  <c r="G176" i="10" s="1"/>
  <c r="F106" i="10"/>
  <c r="X176" i="19"/>
  <c r="Y176" i="19" s="1"/>
  <c r="X106" i="19"/>
  <c r="E166" i="10"/>
  <c r="E179" i="10"/>
  <c r="G179" i="10" s="1"/>
  <c r="E174" i="11"/>
  <c r="G174" i="11" s="1"/>
  <c r="E118" i="11"/>
  <c r="E86" i="11"/>
  <c r="J118" i="19"/>
  <c r="J167" i="19" s="1"/>
  <c r="AQ113" i="19"/>
  <c r="AQ116" i="19" s="1"/>
  <c r="AP116" i="19"/>
  <c r="F167" i="8"/>
  <c r="F168" i="8" s="1"/>
  <c r="F119" i="8"/>
  <c r="G118" i="10"/>
  <c r="G167" i="10" s="1"/>
  <c r="U174" i="19"/>
  <c r="V174" i="19" s="1"/>
  <c r="U86" i="19"/>
  <c r="E118" i="10"/>
  <c r="E174" i="10"/>
  <c r="G174" i="10" s="1"/>
  <c r="E86" i="10"/>
  <c r="G167" i="6"/>
  <c r="G168" i="6" s="1"/>
  <c r="G119" i="6"/>
  <c r="P180" i="12"/>
  <c r="AE107" i="19"/>
  <c r="AE111" i="19" s="1"/>
  <c r="AD111" i="19"/>
  <c r="AD106" i="19"/>
  <c r="F100" i="16"/>
  <c r="F175" i="16"/>
  <c r="G175" i="16" s="1"/>
  <c r="F179" i="14"/>
  <c r="F166" i="14"/>
  <c r="G167" i="15"/>
  <c r="AG174" i="19"/>
  <c r="AH174" i="19" s="1"/>
  <c r="AG111" i="19"/>
  <c r="AH107" i="19"/>
  <c r="AH111" i="19" s="1"/>
  <c r="Y179" i="19"/>
  <c r="AD175" i="19"/>
  <c r="AE175" i="19" s="1"/>
  <c r="AD100" i="19"/>
  <c r="AM179" i="19"/>
  <c r="AN179" i="19" s="1"/>
  <c r="AM166" i="19"/>
  <c r="AJ177" i="19"/>
  <c r="AK177" i="19" s="1"/>
  <c r="AJ112" i="19"/>
  <c r="F179" i="19"/>
  <c r="G179" i="19" s="1"/>
  <c r="AI173" i="19"/>
  <c r="AI180" i="19" s="1"/>
  <c r="AI28" i="19"/>
  <c r="F175" i="10"/>
  <c r="G175" i="10" s="1"/>
  <c r="F100" i="10"/>
  <c r="S19" i="19"/>
  <c r="S27" i="19" s="1"/>
  <c r="R27" i="19"/>
  <c r="F28" i="7"/>
  <c r="F106" i="12"/>
  <c r="F176" i="12"/>
  <c r="G176" i="12" s="1"/>
  <c r="G175" i="12"/>
  <c r="F117" i="13"/>
  <c r="F178" i="13"/>
  <c r="G178" i="13" s="1"/>
  <c r="AM116" i="19"/>
  <c r="AN113" i="19"/>
  <c r="AN116" i="19" s="1"/>
  <c r="G174" i="14"/>
  <c r="AI167" i="19"/>
  <c r="AI168" i="19" s="1"/>
  <c r="AI119" i="19"/>
  <c r="AJ174" i="19"/>
  <c r="AK174" i="19" s="1"/>
  <c r="AJ86" i="19"/>
  <c r="F176" i="17"/>
  <c r="G176" i="17" s="1"/>
  <c r="F106" i="17"/>
  <c r="AE113" i="19"/>
  <c r="AE116" i="19" s="1"/>
  <c r="AD116" i="19"/>
  <c r="AN174" i="19"/>
  <c r="O16" i="19"/>
  <c r="F172" i="10"/>
  <c r="G172" i="10" s="1"/>
  <c r="O167" i="6"/>
  <c r="O168" i="6" s="1"/>
  <c r="O119" i="6"/>
  <c r="G175" i="13"/>
  <c r="Y165" i="19"/>
  <c r="F112" i="18"/>
  <c r="F177" i="18"/>
  <c r="G177" i="18" s="1"/>
  <c r="AG178" i="19"/>
  <c r="AH178" i="19" s="1"/>
  <c r="AG117" i="19"/>
  <c r="F175" i="17"/>
  <c r="G175" i="17" s="1"/>
  <c r="F100" i="17"/>
  <c r="E167" i="13"/>
  <c r="E168" i="13" s="1"/>
  <c r="E119" i="13"/>
  <c r="L174" i="19"/>
  <c r="M174" i="19" s="1"/>
  <c r="L86" i="19"/>
  <c r="F180" i="6"/>
  <c r="I119" i="6"/>
  <c r="I167" i="6"/>
  <c r="I168" i="6" s="1"/>
  <c r="F179" i="11"/>
  <c r="G179" i="11" s="1"/>
  <c r="F166" i="11"/>
  <c r="K27" i="19"/>
  <c r="AO19" i="19"/>
  <c r="AO27" i="19" s="1"/>
  <c r="M19" i="19"/>
  <c r="M27" i="19" s="1"/>
  <c r="G172" i="7"/>
  <c r="F180" i="7"/>
  <c r="F99" i="19"/>
  <c r="G87" i="19"/>
  <c r="G99" i="19" s="1"/>
  <c r="AP87" i="19"/>
  <c r="F100" i="9"/>
  <c r="F175" i="9"/>
  <c r="G175" i="9" s="1"/>
  <c r="P101" i="19"/>
  <c r="P105" i="19" s="1"/>
  <c r="O105" i="19"/>
  <c r="X28" i="19"/>
  <c r="P27" i="18"/>
  <c r="F19" i="18"/>
  <c r="F117" i="14"/>
  <c r="G175" i="7"/>
  <c r="K28" i="6"/>
  <c r="K173" i="6"/>
  <c r="K180" i="6" s="1"/>
  <c r="F112" i="14"/>
  <c r="F118" i="18"/>
  <c r="AH88" i="19"/>
  <c r="AH99" i="19" s="1"/>
  <c r="AH118" i="19" s="1"/>
  <c r="AG99" i="19"/>
  <c r="AM174" i="19"/>
  <c r="AM86" i="19"/>
  <c r="F176" i="14"/>
  <c r="G176" i="14" s="1"/>
  <c r="F106" i="14"/>
  <c r="AA165" i="19"/>
  <c r="AB120" i="19"/>
  <c r="AB165" i="19" s="1"/>
  <c r="G179" i="16"/>
  <c r="F118" i="16"/>
  <c r="F175" i="18"/>
  <c r="F100" i="18"/>
  <c r="J174" i="19"/>
  <c r="H180" i="19"/>
  <c r="E86" i="9"/>
  <c r="E174" i="9"/>
  <c r="G174" i="9" s="1"/>
  <c r="E118" i="9"/>
  <c r="R100" i="19"/>
  <c r="AF180" i="19"/>
  <c r="P180" i="10"/>
  <c r="F119" i="12"/>
  <c r="F167" i="12"/>
  <c r="F168" i="12" s="1"/>
  <c r="I27" i="19"/>
  <c r="J19" i="19"/>
  <c r="J27" i="19" s="1"/>
  <c r="P87" i="19"/>
  <c r="P99" i="19" s="1"/>
  <c r="P118" i="19" s="1"/>
  <c r="P167" i="19" s="1"/>
  <c r="O99" i="19"/>
  <c r="O118" i="19" s="1"/>
  <c r="U105" i="19"/>
  <c r="V101" i="19"/>
  <c r="V105" i="19" s="1"/>
  <c r="V118" i="19" s="1"/>
  <c r="F177" i="12"/>
  <c r="G177" i="12" s="1"/>
  <c r="F112" i="12"/>
  <c r="X116" i="19"/>
  <c r="Y113" i="19"/>
  <c r="Y116" i="19" s="1"/>
  <c r="AA174" i="19"/>
  <c r="AB174" i="19" s="1"/>
  <c r="AA86" i="19"/>
  <c r="AG16" i="19"/>
  <c r="AG172" i="19" s="1"/>
  <c r="AH172" i="19" s="1"/>
  <c r="F172" i="16"/>
  <c r="G172" i="16" s="1"/>
  <c r="G174" i="16"/>
  <c r="F176" i="16"/>
  <c r="F106" i="16"/>
  <c r="AJ117" i="19"/>
  <c r="W167" i="19"/>
  <c r="W168" i="19" s="1"/>
  <c r="W119" i="19"/>
  <c r="AJ105" i="19"/>
  <c r="AK101" i="19"/>
  <c r="AK105" i="19" s="1"/>
  <c r="E167" i="19"/>
  <c r="E168" i="19" s="1"/>
  <c r="E119" i="19"/>
  <c r="M179" i="19"/>
  <c r="G174" i="17"/>
  <c r="G178" i="19"/>
  <c r="G118" i="18"/>
  <c r="G167" i="18" s="1"/>
  <c r="I178" i="19"/>
  <c r="J178" i="19" s="1"/>
  <c r="I117" i="19"/>
  <c r="O179" i="19"/>
  <c r="P179" i="19" s="1"/>
  <c r="O166" i="19"/>
  <c r="E166" i="7"/>
  <c r="E179" i="7"/>
  <c r="G179" i="7" s="1"/>
  <c r="F118" i="7"/>
  <c r="R165" i="19"/>
  <c r="S120" i="19"/>
  <c r="S165" i="19" s="1"/>
  <c r="F28" i="14"/>
  <c r="F173" i="14"/>
  <c r="G173" i="14" s="1"/>
  <c r="M87" i="19"/>
  <c r="M99" i="19" s="1"/>
  <c r="M118" i="19" s="1"/>
  <c r="M167" i="19" s="1"/>
  <c r="L99" i="19"/>
  <c r="X174" i="19"/>
  <c r="Y174" i="19" s="1"/>
  <c r="X86" i="19"/>
  <c r="AM176" i="19"/>
  <c r="AN176" i="19" s="1"/>
  <c r="AM106" i="19"/>
  <c r="AD19" i="19"/>
  <c r="F27" i="15"/>
  <c r="G19" i="15"/>
  <c r="G27" i="15" s="1"/>
  <c r="F167" i="15"/>
  <c r="F168" i="15" s="1"/>
  <c r="F119" i="15"/>
  <c r="E179" i="9"/>
  <c r="G179" i="9" s="1"/>
  <c r="E166" i="9"/>
  <c r="F176" i="11"/>
  <c r="G176" i="11" s="1"/>
  <c r="F106" i="11"/>
  <c r="G118" i="7"/>
  <c r="G167" i="7" s="1"/>
  <c r="F173" i="9"/>
  <c r="F28" i="9"/>
  <c r="I180" i="6"/>
  <c r="E27" i="13"/>
  <c r="G19" i="13"/>
  <c r="G27" i="13" s="1"/>
  <c r="N167" i="6"/>
  <c r="N168" i="6" s="1"/>
  <c r="N119" i="6"/>
  <c r="F112" i="10"/>
  <c r="F179" i="13"/>
  <c r="G179" i="13" s="1"/>
  <c r="F166" i="13"/>
  <c r="G178" i="16"/>
  <c r="P27" i="16"/>
  <c r="F19" i="16"/>
  <c r="AB101" i="19"/>
  <c r="AB105" i="19" s="1"/>
  <c r="AA105" i="19"/>
  <c r="AN87" i="19"/>
  <c r="AN99" i="19" s="1"/>
  <c r="AN118" i="19" s="1"/>
  <c r="AN167" i="19" s="1"/>
  <c r="AM99" i="19"/>
  <c r="AM118" i="19" s="1"/>
  <c r="AO174" i="19"/>
  <c r="AO118" i="19"/>
  <c r="AO86" i="19"/>
  <c r="Q167" i="19"/>
  <c r="Q168" i="19" s="1"/>
  <c r="Q119" i="19"/>
  <c r="G176" i="16"/>
  <c r="P27" i="17"/>
  <c r="F19" i="17"/>
  <c r="AC167" i="19"/>
  <c r="AC168" i="19" s="1"/>
  <c r="AC119" i="19"/>
  <c r="AO179" i="19"/>
  <c r="AO166" i="19"/>
  <c r="AP120" i="19"/>
  <c r="O174" i="19"/>
  <c r="P174" i="19" s="1"/>
  <c r="O86" i="19"/>
  <c r="E180" i="6"/>
  <c r="R86" i="19"/>
  <c r="P180" i="7"/>
  <c r="O28" i="6"/>
  <c r="O173" i="6"/>
  <c r="O180" i="6" s="1"/>
  <c r="F177" i="8"/>
  <c r="G177" i="8" s="1"/>
  <c r="F112" i="8"/>
  <c r="F173" i="11"/>
  <c r="G173" i="11" s="1"/>
  <c r="F28" i="11"/>
  <c r="K167" i="6"/>
  <c r="K168" i="6" s="1"/>
  <c r="K119" i="6"/>
  <c r="F117" i="10"/>
  <c r="G179" i="12"/>
  <c r="F175" i="14"/>
  <c r="G175" i="14" s="1"/>
  <c r="F100" i="14"/>
  <c r="G174" i="15"/>
  <c r="V107" i="19"/>
  <c r="V111" i="19" s="1"/>
  <c r="U111" i="19"/>
  <c r="AA27" i="19"/>
  <c r="E167" i="16"/>
  <c r="E168" i="16" s="1"/>
  <c r="E119" i="16"/>
  <c r="AG105" i="19"/>
  <c r="AH101" i="19"/>
  <c r="AH105" i="19" s="1"/>
  <c r="G179" i="14"/>
  <c r="G175" i="18"/>
  <c r="E166" i="18"/>
  <c r="E179" i="18"/>
  <c r="G179" i="18" s="1"/>
  <c r="AF167" i="19"/>
  <c r="AF168" i="19" s="1"/>
  <c r="AF119" i="19"/>
  <c r="AO177" i="19"/>
  <c r="AO112" i="19"/>
  <c r="F118" i="17"/>
  <c r="E119" i="17"/>
  <c r="E167" i="17"/>
  <c r="E168" i="17" s="1"/>
  <c r="F139" i="1"/>
  <c r="V167" i="19" l="1"/>
  <c r="AH167" i="19"/>
  <c r="Z119" i="19"/>
  <c r="G174" i="12"/>
  <c r="AQ85" i="19"/>
  <c r="S167" i="19"/>
  <c r="Q116" i="6"/>
  <c r="Y118" i="19"/>
  <c r="Y167" i="19" s="1"/>
  <c r="E180" i="10"/>
  <c r="AM167" i="19"/>
  <c r="AM168" i="19" s="1"/>
  <c r="AM119" i="19"/>
  <c r="O167" i="19"/>
  <c r="O168" i="19" s="1"/>
  <c r="O119" i="19"/>
  <c r="P28" i="17"/>
  <c r="P173" i="17"/>
  <c r="P180" i="17" s="1"/>
  <c r="P28" i="16"/>
  <c r="P173" i="16"/>
  <c r="P180" i="16" s="1"/>
  <c r="X178" i="19"/>
  <c r="Y178" i="19" s="1"/>
  <c r="X117" i="19"/>
  <c r="AG175" i="19"/>
  <c r="AH175" i="19" s="1"/>
  <c r="AG100" i="19"/>
  <c r="O176" i="19"/>
  <c r="P176" i="19" s="1"/>
  <c r="O106" i="19"/>
  <c r="AP99" i="19"/>
  <c r="AQ87" i="19"/>
  <c r="AQ99" i="19" s="1"/>
  <c r="R173" i="19"/>
  <c r="S173" i="19" s="1"/>
  <c r="R28" i="19"/>
  <c r="AG118" i="19"/>
  <c r="AP178" i="19"/>
  <c r="AQ178" i="19" s="1"/>
  <c r="E119" i="11"/>
  <c r="E167" i="11"/>
  <c r="E168" i="11" s="1"/>
  <c r="G174" i="18"/>
  <c r="E180" i="18"/>
  <c r="F167" i="19"/>
  <c r="F168" i="19" s="1"/>
  <c r="F119" i="19"/>
  <c r="L173" i="19"/>
  <c r="L28" i="19"/>
  <c r="I177" i="19"/>
  <c r="J177" i="19" s="1"/>
  <c r="I112" i="19"/>
  <c r="I118" i="19"/>
  <c r="F172" i="19"/>
  <c r="F117" i="19"/>
  <c r="F28" i="19"/>
  <c r="F112" i="19"/>
  <c r="E28" i="9"/>
  <c r="E173" i="9"/>
  <c r="G173" i="9" s="1"/>
  <c r="X177" i="19"/>
  <c r="Y177" i="19" s="1"/>
  <c r="X112" i="19"/>
  <c r="AP174" i="19"/>
  <c r="AP86" i="19"/>
  <c r="AA176" i="19"/>
  <c r="AB176" i="19" s="1"/>
  <c r="AA106" i="19"/>
  <c r="E28" i="13"/>
  <c r="E173" i="13"/>
  <c r="G173" i="13" s="1"/>
  <c r="AJ176" i="19"/>
  <c r="AK176" i="19" s="1"/>
  <c r="AJ106" i="19"/>
  <c r="AM19" i="19"/>
  <c r="G19" i="18"/>
  <c r="G27" i="18" s="1"/>
  <c r="F27" i="18"/>
  <c r="AA175" i="19"/>
  <c r="AB175" i="19" s="1"/>
  <c r="AA100" i="19"/>
  <c r="W173" i="19"/>
  <c r="W28" i="19"/>
  <c r="AQ7" i="19"/>
  <c r="AQ16" i="19" s="1"/>
  <c r="AP16" i="19"/>
  <c r="AP172" i="19" s="1"/>
  <c r="U179" i="19"/>
  <c r="V179" i="19" s="1"/>
  <c r="U166" i="19"/>
  <c r="AJ175" i="19"/>
  <c r="AK175" i="19" s="1"/>
  <c r="AJ100" i="19"/>
  <c r="AO167" i="19"/>
  <c r="AO168" i="19" s="1"/>
  <c r="AO119" i="19"/>
  <c r="L175" i="19"/>
  <c r="M175" i="19" s="1"/>
  <c r="L100" i="19"/>
  <c r="AD178" i="19"/>
  <c r="AE178" i="19" s="1"/>
  <c r="AD117" i="19"/>
  <c r="AD177" i="19"/>
  <c r="AE177" i="19" s="1"/>
  <c r="AD112" i="19"/>
  <c r="AD118" i="19"/>
  <c r="E119" i="10"/>
  <c r="E167" i="10"/>
  <c r="E168" i="10" s="1"/>
  <c r="F167" i="13"/>
  <c r="F168" i="13" s="1"/>
  <c r="F119" i="13"/>
  <c r="G118" i="19"/>
  <c r="G167" i="19" s="1"/>
  <c r="F167" i="17"/>
  <c r="F168" i="17" s="1"/>
  <c r="F119" i="17"/>
  <c r="AG176" i="19"/>
  <c r="AH176" i="19" s="1"/>
  <c r="AG106" i="19"/>
  <c r="AA173" i="19"/>
  <c r="AB173" i="19" s="1"/>
  <c r="AA28" i="19"/>
  <c r="Q173" i="6"/>
  <c r="Q180" i="6" s="1"/>
  <c r="AP165" i="19"/>
  <c r="AQ120" i="19"/>
  <c r="AQ165" i="19" s="1"/>
  <c r="AQ174" i="19"/>
  <c r="AE19" i="19"/>
  <c r="AE27" i="19" s="1"/>
  <c r="AD27" i="19"/>
  <c r="R179" i="19"/>
  <c r="S179" i="19" s="1"/>
  <c r="R166" i="19"/>
  <c r="E180" i="7"/>
  <c r="G180" i="7" s="1"/>
  <c r="AA179" i="19"/>
  <c r="AB179" i="19" s="1"/>
  <c r="AA166" i="19"/>
  <c r="F167" i="18"/>
  <c r="F168" i="18" s="1"/>
  <c r="F119" i="18"/>
  <c r="P173" i="18"/>
  <c r="P180" i="18" s="1"/>
  <c r="P28" i="18"/>
  <c r="F175" i="19"/>
  <c r="G175" i="19" s="1"/>
  <c r="F100" i="19"/>
  <c r="AO173" i="19"/>
  <c r="AO180" i="19" s="1"/>
  <c r="AO28" i="19"/>
  <c r="L118" i="19"/>
  <c r="O172" i="19"/>
  <c r="P172" i="19" s="1"/>
  <c r="O28" i="19"/>
  <c r="O117" i="19"/>
  <c r="AE118" i="19"/>
  <c r="AE167" i="19" s="1"/>
  <c r="X175" i="19"/>
  <c r="Y175" i="19" s="1"/>
  <c r="X100" i="19"/>
  <c r="E167" i="18"/>
  <c r="E168" i="18" s="1"/>
  <c r="E119" i="18"/>
  <c r="F176" i="19"/>
  <c r="G176" i="19" s="1"/>
  <c r="F106" i="19"/>
  <c r="AP111" i="19"/>
  <c r="AQ107" i="19"/>
  <c r="AQ111" i="19" s="1"/>
  <c r="E180" i="15"/>
  <c r="F173" i="15"/>
  <c r="G173" i="15" s="1"/>
  <c r="F28" i="15"/>
  <c r="AA118" i="19"/>
  <c r="U176" i="19"/>
  <c r="V176" i="19" s="1"/>
  <c r="U106" i="19"/>
  <c r="AB167" i="19"/>
  <c r="AG177" i="19"/>
  <c r="AH177" i="19" s="1"/>
  <c r="AG112" i="19"/>
  <c r="AG179" i="19"/>
  <c r="AH179" i="19" s="1"/>
  <c r="AG166" i="19"/>
  <c r="U177" i="19"/>
  <c r="V177" i="19" s="1"/>
  <c r="U112" i="19"/>
  <c r="AJ19" i="19"/>
  <c r="G19" i="17"/>
  <c r="G27" i="17" s="1"/>
  <c r="F27" i="17"/>
  <c r="AM175" i="19"/>
  <c r="AN175" i="19" s="1"/>
  <c r="AM100" i="19"/>
  <c r="F27" i="16"/>
  <c r="AG19" i="19"/>
  <c r="G19" i="16"/>
  <c r="G27" i="16" s="1"/>
  <c r="X118" i="19"/>
  <c r="F167" i="7"/>
  <c r="F168" i="7" s="1"/>
  <c r="F119" i="7"/>
  <c r="O175" i="19"/>
  <c r="P175" i="19" s="1"/>
  <c r="O100" i="19"/>
  <c r="I173" i="19"/>
  <c r="J173" i="19" s="1"/>
  <c r="I28" i="19"/>
  <c r="E167" i="9"/>
  <c r="E168" i="9" s="1"/>
  <c r="E119" i="9"/>
  <c r="F119" i="16"/>
  <c r="F167" i="16"/>
  <c r="F168" i="16" s="1"/>
  <c r="F171" i="8"/>
  <c r="E171" i="8"/>
  <c r="K173" i="19"/>
  <c r="K180" i="19" s="1"/>
  <c r="K28" i="19"/>
  <c r="AJ118" i="19"/>
  <c r="AM178" i="19"/>
  <c r="AN178" i="19" s="1"/>
  <c r="AM117" i="19"/>
  <c r="F166" i="19"/>
  <c r="AG86" i="19"/>
  <c r="U118" i="19"/>
  <c r="AA172" i="19"/>
  <c r="AB172" i="19" s="1"/>
  <c r="AA117" i="19"/>
  <c r="AQ101" i="19"/>
  <c r="AQ105" i="19" s="1"/>
  <c r="AP105" i="19"/>
  <c r="E119" i="7"/>
  <c r="E167" i="7"/>
  <c r="E168" i="7" s="1"/>
  <c r="F86" i="19"/>
  <c r="O112" i="19"/>
  <c r="AA112" i="19"/>
  <c r="R176" i="19"/>
  <c r="S176" i="19" s="1"/>
  <c r="R106" i="19"/>
  <c r="R118" i="19"/>
  <c r="AM177" i="19"/>
  <c r="AN177" i="19" s="1"/>
  <c r="AM112" i="19"/>
  <c r="AQ118" i="19" l="1"/>
  <c r="AQ167" i="19" s="1"/>
  <c r="Q117" i="6"/>
  <c r="Q118" i="6"/>
  <c r="AP177" i="19"/>
  <c r="AQ177" i="19" s="1"/>
  <c r="AP112" i="19"/>
  <c r="L167" i="19"/>
  <c r="L168" i="19" s="1"/>
  <c r="L119" i="19"/>
  <c r="AP175" i="19"/>
  <c r="AQ175" i="19" s="1"/>
  <c r="AP100" i="19"/>
  <c r="X167" i="19"/>
  <c r="X168" i="19" s="1"/>
  <c r="X119" i="19"/>
  <c r="AJ27" i="19"/>
  <c r="AK19" i="19"/>
  <c r="AK27" i="19" s="1"/>
  <c r="AQ172" i="19"/>
  <c r="AN19" i="19"/>
  <c r="AN27" i="19" s="1"/>
  <c r="AM27" i="19"/>
  <c r="AP118" i="19"/>
  <c r="E180" i="8"/>
  <c r="P171" i="8"/>
  <c r="P180" i="8" s="1"/>
  <c r="F173" i="16"/>
  <c r="G173" i="16" s="1"/>
  <c r="F28" i="16"/>
  <c r="W180" i="19"/>
  <c r="Y173" i="19"/>
  <c r="AG167" i="19"/>
  <c r="AG168" i="19" s="1"/>
  <c r="AG119" i="19"/>
  <c r="R167" i="19"/>
  <c r="R168" i="19" s="1"/>
  <c r="R119" i="19"/>
  <c r="AP176" i="19"/>
  <c r="AQ176" i="19" s="1"/>
  <c r="AP106" i="19"/>
  <c r="U167" i="19"/>
  <c r="U168" i="19" s="1"/>
  <c r="U119" i="19"/>
  <c r="I171" i="8"/>
  <c r="I180" i="8" s="1"/>
  <c r="J171" i="8" s="1"/>
  <c r="J180" i="8" s="1"/>
  <c r="K171" i="8" s="1"/>
  <c r="K180" i="8" s="1"/>
  <c r="L171" i="8" s="1"/>
  <c r="L180" i="8" s="1"/>
  <c r="M171" i="8" s="1"/>
  <c r="M180" i="8" s="1"/>
  <c r="N171" i="8" s="1"/>
  <c r="N180" i="8" s="1"/>
  <c r="O171" i="8" s="1"/>
  <c r="O180" i="8" s="1"/>
  <c r="F180" i="8"/>
  <c r="AD173" i="19"/>
  <c r="AE173" i="19" s="1"/>
  <c r="AD28" i="19"/>
  <c r="AP179" i="19"/>
  <c r="AQ179" i="19" s="1"/>
  <c r="AP166" i="19"/>
  <c r="G172" i="19"/>
  <c r="F180" i="19"/>
  <c r="AP117" i="19"/>
  <c r="AJ167" i="19"/>
  <c r="AJ168" i="19" s="1"/>
  <c r="AJ119" i="19"/>
  <c r="AG27" i="19"/>
  <c r="AH19" i="19"/>
  <c r="AH27" i="19" s="1"/>
  <c r="AP19" i="19"/>
  <c r="F28" i="17"/>
  <c r="F173" i="17"/>
  <c r="G173" i="17" s="1"/>
  <c r="AA167" i="19"/>
  <c r="AA168" i="19" s="1"/>
  <c r="AA119" i="19"/>
  <c r="AD167" i="19"/>
  <c r="AD168" i="19" s="1"/>
  <c r="AD119" i="19"/>
  <c r="F173" i="18"/>
  <c r="G173" i="18" s="1"/>
  <c r="F28" i="18"/>
  <c r="I167" i="19"/>
  <c r="I168" i="19" s="1"/>
  <c r="I119" i="19"/>
  <c r="M173" i="19"/>
  <c r="Q119" i="6" l="1"/>
  <c r="Q167" i="6"/>
  <c r="Q168" i="6" s="1"/>
  <c r="AQ19" i="19"/>
  <c r="AQ27" i="19" s="1"/>
  <c r="AP27" i="19"/>
  <c r="F171" i="9"/>
  <c r="G180" i="8"/>
  <c r="E171" i="9"/>
  <c r="AP167" i="19"/>
  <c r="AP168" i="19" s="1"/>
  <c r="AP119" i="19"/>
  <c r="AM173" i="19"/>
  <c r="AN173" i="19" s="1"/>
  <c r="AM28" i="19"/>
  <c r="AG173" i="19"/>
  <c r="AH173" i="19" s="1"/>
  <c r="AG28" i="19"/>
  <c r="G180" i="19"/>
  <c r="I171" i="19"/>
  <c r="I180" i="19" s="1"/>
  <c r="AJ173" i="19"/>
  <c r="AK173" i="19" s="1"/>
  <c r="AJ28" i="19"/>
  <c r="F180" i="9" l="1"/>
  <c r="I171" i="9"/>
  <c r="I180" i="9" s="1"/>
  <c r="J171" i="9" s="1"/>
  <c r="J180" i="9" s="1"/>
  <c r="K171" i="9" s="1"/>
  <c r="K180" i="9" s="1"/>
  <c r="L171" i="9" s="1"/>
  <c r="L180" i="9" s="1"/>
  <c r="M171" i="9" s="1"/>
  <c r="M180" i="9" s="1"/>
  <c r="N171" i="9" s="1"/>
  <c r="N180" i="9" s="1"/>
  <c r="O171" i="9" s="1"/>
  <c r="O180" i="9" s="1"/>
  <c r="AP173" i="19"/>
  <c r="AP28" i="19"/>
  <c r="J180" i="19"/>
  <c r="L171" i="19"/>
  <c r="L180" i="19" s="1"/>
  <c r="E180" i="9"/>
  <c r="P171" i="9"/>
  <c r="P180" i="9" s="1"/>
  <c r="AQ173" i="19" l="1"/>
  <c r="AP180" i="19"/>
  <c r="AQ180" i="19" s="1"/>
  <c r="M180" i="19"/>
  <c r="O171" i="19"/>
  <c r="O180" i="19" s="1"/>
  <c r="F171" i="10"/>
  <c r="G180" i="9"/>
  <c r="P180" i="19" l="1"/>
  <c r="R171" i="19"/>
  <c r="R180" i="19" s="1"/>
  <c r="F180" i="10"/>
  <c r="I171" i="10"/>
  <c r="I180" i="10" s="1"/>
  <c r="J171" i="10" s="1"/>
  <c r="J180" i="10" s="1"/>
  <c r="K171" i="10" s="1"/>
  <c r="K180" i="10" s="1"/>
  <c r="L171" i="10" s="1"/>
  <c r="L180" i="10" s="1"/>
  <c r="M171" i="10" s="1"/>
  <c r="M180" i="10" s="1"/>
  <c r="N171" i="10" s="1"/>
  <c r="N180" i="10" s="1"/>
  <c r="O171" i="10" s="1"/>
  <c r="O180" i="10" s="1"/>
  <c r="E171" i="11" l="1"/>
  <c r="F171" i="11"/>
  <c r="G180" i="10"/>
  <c r="S180" i="19"/>
  <c r="U171" i="19"/>
  <c r="U180" i="19" s="1"/>
  <c r="F180" i="11" l="1"/>
  <c r="I171" i="11"/>
  <c r="I180" i="11" s="1"/>
  <c r="J171" i="11" s="1"/>
  <c r="J180" i="11" s="1"/>
  <c r="K171" i="11" s="1"/>
  <c r="K180" i="11" s="1"/>
  <c r="L171" i="11" s="1"/>
  <c r="L180" i="11" s="1"/>
  <c r="M171" i="11" s="1"/>
  <c r="M180" i="11" s="1"/>
  <c r="N171" i="11" s="1"/>
  <c r="N180" i="11" s="1"/>
  <c r="O171" i="11" s="1"/>
  <c r="O180" i="11" s="1"/>
  <c r="V180" i="19"/>
  <c r="X171" i="19"/>
  <c r="X180" i="19" s="1"/>
  <c r="E180" i="11"/>
  <c r="P171" i="11"/>
  <c r="P180" i="11" s="1"/>
  <c r="AA171" i="19" l="1"/>
  <c r="AA180" i="19" s="1"/>
  <c r="Y180" i="19"/>
  <c r="G180" i="11"/>
  <c r="F171" i="12"/>
  <c r="I171" i="12" l="1"/>
  <c r="I180" i="12" s="1"/>
  <c r="J171" i="12" s="1"/>
  <c r="J180" i="12" s="1"/>
  <c r="K171" i="12" s="1"/>
  <c r="K180" i="12" s="1"/>
  <c r="L171" i="12" s="1"/>
  <c r="L180" i="12" s="1"/>
  <c r="M171" i="12" s="1"/>
  <c r="M180" i="12" s="1"/>
  <c r="N171" i="12" s="1"/>
  <c r="N180" i="12" s="1"/>
  <c r="O171" i="12" s="1"/>
  <c r="O180" i="12" s="1"/>
  <c r="F180" i="12"/>
  <c r="AB180" i="19"/>
  <c r="AD171" i="19"/>
  <c r="AD180" i="19" s="1"/>
  <c r="AE180" i="19" l="1"/>
  <c r="AG171" i="19"/>
  <c r="AG180" i="19" s="1"/>
  <c r="F171" i="13"/>
  <c r="G180" i="12"/>
  <c r="F180" i="13" l="1"/>
  <c r="I171" i="13"/>
  <c r="I180" i="13" s="1"/>
  <c r="J171" i="13" s="1"/>
  <c r="J180" i="13" s="1"/>
  <c r="K171" i="13" s="1"/>
  <c r="K180" i="13" s="1"/>
  <c r="L171" i="13" s="1"/>
  <c r="L180" i="13" s="1"/>
  <c r="M171" i="13" s="1"/>
  <c r="M180" i="13" s="1"/>
  <c r="N171" i="13" s="1"/>
  <c r="N180" i="13" s="1"/>
  <c r="O171" i="13" s="1"/>
  <c r="O180" i="13" s="1"/>
  <c r="E171" i="13"/>
  <c r="AH180" i="19"/>
  <c r="AJ171" i="19"/>
  <c r="AJ180" i="19" s="1"/>
  <c r="E180" i="13" l="1"/>
  <c r="G180" i="13" s="1"/>
  <c r="P171" i="13"/>
  <c r="P180" i="13" s="1"/>
  <c r="AK180" i="19"/>
  <c r="AM171" i="19"/>
  <c r="AM180" i="19" s="1"/>
  <c r="AN180" i="19" s="1"/>
  <c r="F171" i="14"/>
  <c r="E171" i="14" l="1"/>
  <c r="F180" i="14"/>
  <c r="I171" i="14"/>
  <c r="I180" i="14" s="1"/>
  <c r="J171" i="14" s="1"/>
  <c r="J180" i="14" s="1"/>
  <c r="K171" i="14" s="1"/>
  <c r="K180" i="14" s="1"/>
  <c r="L171" i="14" s="1"/>
  <c r="L180" i="14" s="1"/>
  <c r="M171" i="14" s="1"/>
  <c r="M180" i="14" s="1"/>
  <c r="N171" i="14" s="1"/>
  <c r="N180" i="14" s="1"/>
  <c r="O171" i="14" s="1"/>
  <c r="O180" i="14" s="1"/>
  <c r="F171" i="15" l="1"/>
  <c r="E180" i="14"/>
  <c r="G180" i="14" s="1"/>
  <c r="P171" i="14"/>
  <c r="P180" i="14" s="1"/>
  <c r="F180" i="15" l="1"/>
  <c r="I171" i="15"/>
  <c r="I180" i="15" s="1"/>
  <c r="J171" i="15" s="1"/>
  <c r="J180" i="15" s="1"/>
  <c r="K171" i="15" s="1"/>
  <c r="K180" i="15" s="1"/>
  <c r="L171" i="15" s="1"/>
  <c r="L180" i="15" s="1"/>
  <c r="M171" i="15" s="1"/>
  <c r="M180" i="15" s="1"/>
  <c r="N171" i="15" s="1"/>
  <c r="N180" i="15" s="1"/>
  <c r="O171" i="15" s="1"/>
  <c r="O180" i="15" s="1"/>
  <c r="F171" i="16" l="1"/>
  <c r="G180" i="15"/>
  <c r="I171" i="16" l="1"/>
  <c r="I180" i="16" s="1"/>
  <c r="J171" i="16" s="1"/>
  <c r="J180" i="16" s="1"/>
  <c r="K171" i="16" s="1"/>
  <c r="K180" i="16" s="1"/>
  <c r="L171" i="16" s="1"/>
  <c r="L180" i="16" s="1"/>
  <c r="M171" i="16" s="1"/>
  <c r="M180" i="16" s="1"/>
  <c r="N171" i="16" s="1"/>
  <c r="N180" i="16" s="1"/>
  <c r="O171" i="16" s="1"/>
  <c r="O180" i="16" s="1"/>
  <c r="F180" i="16"/>
  <c r="F171" i="17" l="1"/>
  <c r="G180" i="16"/>
  <c r="F180" i="17" l="1"/>
  <c r="I171" i="17"/>
  <c r="I180" i="17" s="1"/>
  <c r="J171" i="17" s="1"/>
  <c r="J180" i="17" s="1"/>
  <c r="K171" i="17" s="1"/>
  <c r="K180" i="17" s="1"/>
  <c r="L171" i="17" s="1"/>
  <c r="L180" i="17" s="1"/>
  <c r="M171" i="17" s="1"/>
  <c r="M180" i="17" s="1"/>
  <c r="N171" i="17" s="1"/>
  <c r="N180" i="17" s="1"/>
  <c r="O171" i="17" s="1"/>
  <c r="O180" i="17" s="1"/>
  <c r="F171" i="18" l="1"/>
  <c r="G180" i="17"/>
  <c r="F180" i="18" l="1"/>
  <c r="G180" i="18" s="1"/>
  <c r="I171" i="18"/>
  <c r="I180" i="18" s="1"/>
  <c r="J171" i="18" s="1"/>
  <c r="J180" i="18" s="1"/>
  <c r="K171" i="18" s="1"/>
  <c r="K180" i="18" s="1"/>
  <c r="L171" i="18" s="1"/>
  <c r="L180" i="18" s="1"/>
  <c r="M171" i="18" s="1"/>
  <c r="M180" i="18" s="1"/>
  <c r="N171" i="18" s="1"/>
  <c r="N180" i="18" s="1"/>
  <c r="O171" i="18" s="1"/>
  <c r="O180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6" authorId="0" shapeId="0" xr:uid="{00000000-0006-0000-0300-000001000000}">
      <text>
        <r>
          <rPr>
            <sz val="11"/>
            <color rgb="FF000000"/>
            <rFont val="Calibri"/>
            <family val="2"/>
            <charset val="1"/>
          </rPr>
          <t>Informe o valor total dos gastos parcelados</t>
        </r>
      </text>
    </comment>
    <comment ref="M47" authorId="0" shapeId="0" xr:uid="{00000000-0006-0000-0300-000002000000}">
      <text>
        <r>
          <rPr>
            <sz val="11"/>
            <color rgb="FF000000"/>
            <rFont val="Calibri"/>
            <family val="2"/>
            <charset val="1"/>
          </rPr>
          <t>Informe o valor total das receitas (somente as fixas)</t>
        </r>
      </text>
    </comment>
  </commentList>
</comments>
</file>

<file path=xl/sharedStrings.xml><?xml version="1.0" encoding="utf-8"?>
<sst xmlns="http://schemas.openxmlformats.org/spreadsheetml/2006/main" count="2140" uniqueCount="284">
  <si>
    <t>Orçamento Doméstico</t>
  </si>
  <si>
    <t>Receitas</t>
  </si>
  <si>
    <t>Descrição</t>
  </si>
  <si>
    <t>Orçado</t>
  </si>
  <si>
    <t>Realizado</t>
  </si>
  <si>
    <t xml:space="preserve">Salário </t>
  </si>
  <si>
    <t>Outros</t>
  </si>
  <si>
    <t>Horas extras</t>
  </si>
  <si>
    <t>13º salário</t>
  </si>
  <si>
    <t>Férias</t>
  </si>
  <si>
    <t>Renda Extra</t>
  </si>
  <si>
    <t>Total</t>
  </si>
  <si>
    <r>
      <rPr>
        <b/>
        <sz val="12"/>
        <rFont val="Arial"/>
        <family val="2"/>
        <charset val="1"/>
      </rPr>
      <t xml:space="preserve">Investimentos
</t>
    </r>
    <r>
      <rPr>
        <b/>
        <sz val="10"/>
        <rFont val="Arial"/>
        <family val="2"/>
        <charset val="1"/>
      </rPr>
      <t>Insira aqui o montante mensal que
você destinará aos seus investimentos</t>
    </r>
  </si>
  <si>
    <t>Reserva de Emergência</t>
  </si>
  <si>
    <t>Plano de Aposentadoria</t>
  </si>
  <si>
    <t>Independencia</t>
  </si>
  <si>
    <t>Ações</t>
  </si>
  <si>
    <t>% sobre Receita</t>
  </si>
  <si>
    <t>Categoria</t>
  </si>
  <si>
    <t>Despesa</t>
  </si>
  <si>
    <r>
      <rPr>
        <b/>
        <sz val="12"/>
        <color rgb="FFFFFFFF"/>
        <rFont val="Arial"/>
        <family val="2"/>
        <charset val="1"/>
      </rPr>
      <t>Fixas</t>
    </r>
    <r>
      <rPr>
        <b/>
        <sz val="10"/>
        <color rgb="FFFFFFFF"/>
        <rFont val="Arial"/>
        <family val="2"/>
        <charset val="1"/>
      </rPr>
      <t xml:space="preserve"> 
o mesmo montante mensalmente</t>
    </r>
  </si>
  <si>
    <t>Habitação</t>
  </si>
  <si>
    <t>Prestação da casa</t>
  </si>
  <si>
    <t>Telefone</t>
  </si>
  <si>
    <t>Internet</t>
  </si>
  <si>
    <t>Transporte</t>
  </si>
  <si>
    <t>Prestação do carro</t>
  </si>
  <si>
    <t>Seguro do carro</t>
  </si>
  <si>
    <t>Saúde</t>
  </si>
  <si>
    <t>Academia</t>
  </si>
  <si>
    <t>Seguro de vida</t>
  </si>
  <si>
    <t>Plano de saúde</t>
  </si>
  <si>
    <t>Educação</t>
  </si>
  <si>
    <t>Livros</t>
  </si>
  <si>
    <t>Faculdade</t>
  </si>
  <si>
    <t>Impostos</t>
  </si>
  <si>
    <t>IPTU</t>
  </si>
  <si>
    <t>IPVA</t>
  </si>
  <si>
    <t>Espiritual</t>
  </si>
  <si>
    <t>Dízimo</t>
  </si>
  <si>
    <t>Ofertas</t>
  </si>
  <si>
    <t>Total despesas fixas</t>
  </si>
  <si>
    <r>
      <rPr>
        <b/>
        <sz val="12"/>
        <color rgb="FFFFFFFF"/>
        <rFont val="Arial"/>
        <family val="2"/>
        <charset val="1"/>
      </rPr>
      <t>Variáveis</t>
    </r>
    <r>
      <rPr>
        <b/>
        <sz val="10"/>
        <color rgb="FFFFFFFF"/>
        <rFont val="Arial"/>
        <family val="2"/>
        <charset val="1"/>
      </rPr>
      <t xml:space="preserve"> 
aquelas que acontecem mensalmente, mas podemos tentar reduzir</t>
    </r>
  </si>
  <si>
    <t>Moradia</t>
  </si>
  <si>
    <t>Luz</t>
  </si>
  <si>
    <t>Água</t>
  </si>
  <si>
    <t>Telefone Celular</t>
  </si>
  <si>
    <t>Gás</t>
  </si>
  <si>
    <t>Seguro</t>
  </si>
  <si>
    <t>Ônibus</t>
  </si>
  <si>
    <t>Combustível</t>
  </si>
  <si>
    <t>Alimentação</t>
  </si>
  <si>
    <t>Supermercado</t>
  </si>
  <si>
    <t>Casa de carne</t>
  </si>
  <si>
    <t>Padaria</t>
  </si>
  <si>
    <t>Feira</t>
  </si>
  <si>
    <t>Medicamentos</t>
  </si>
  <si>
    <t>Cuidados pessoais</t>
  </si>
  <si>
    <t>Cabeleireiro</t>
  </si>
  <si>
    <t>Manicure</t>
  </si>
  <si>
    <t>Perfumaria</t>
  </si>
  <si>
    <t>Despesas Financeiras</t>
  </si>
  <si>
    <t>Tarifas bancarias</t>
  </si>
  <si>
    <t>Total despesas variáveis</t>
  </si>
  <si>
    <r>
      <rPr>
        <b/>
        <sz val="12"/>
        <color rgb="FFFFFFFF"/>
        <rFont val="Arial"/>
        <family val="2"/>
        <charset val="1"/>
      </rPr>
      <t>Extras</t>
    </r>
    <r>
      <rPr>
        <b/>
        <sz val="10"/>
        <color rgb="FFFFFFFF"/>
        <rFont val="Arial"/>
        <family val="2"/>
        <charset val="1"/>
      </rPr>
      <t xml:space="preserve"> 
são as despesas as quais precisamos estar preparados para quando acontecerem</t>
    </r>
  </si>
  <si>
    <t>Médico</t>
  </si>
  <si>
    <t>Dentista</t>
  </si>
  <si>
    <t>Manutenção/ prevenção</t>
  </si>
  <si>
    <t>Veículo</t>
  </si>
  <si>
    <t>Residência</t>
  </si>
  <si>
    <t>Material escolar</t>
  </si>
  <si>
    <t>Uniforme</t>
  </si>
  <si>
    <t>Total despesas extras</t>
  </si>
  <si>
    <r>
      <rPr>
        <b/>
        <sz val="12"/>
        <color rgb="FFFFFFFF"/>
        <rFont val="Arial"/>
        <family val="2"/>
        <charset val="1"/>
      </rPr>
      <t>Adicionais</t>
    </r>
    <r>
      <rPr>
        <b/>
        <sz val="10"/>
        <color rgb="FFFFFFFF"/>
        <rFont val="Arial"/>
        <family val="2"/>
        <charset val="1"/>
      </rPr>
      <t xml:space="preserve"> 
aquelas que não precisam, necessariamente, acontecer</t>
    </r>
  </si>
  <si>
    <t>Lazer</t>
  </si>
  <si>
    <t>Cinema/teatro/parque</t>
  </si>
  <si>
    <t>Restaurantes/bares</t>
  </si>
  <si>
    <t>Vestuário</t>
  </si>
  <si>
    <t>Roupas</t>
  </si>
  <si>
    <t>Calçados</t>
  </si>
  <si>
    <t>Acessórios</t>
  </si>
  <si>
    <t>Presentes</t>
  </si>
  <si>
    <t>Total despesas adicionais</t>
  </si>
  <si>
    <t>Total despesas</t>
  </si>
  <si>
    <t>Resumo Geral</t>
  </si>
  <si>
    <t>Saldo Anterior</t>
  </si>
  <si>
    <t>Receita</t>
  </si>
  <si>
    <t>Investimentos</t>
  </si>
  <si>
    <t>Despesas fixas</t>
  </si>
  <si>
    <t>Despesas variáveis</t>
  </si>
  <si>
    <t>Despesas extras</t>
  </si>
  <si>
    <t>Despesas adicionais</t>
  </si>
  <si>
    <t>Saldo Atual</t>
  </si>
  <si>
    <t>Controle de Gastos</t>
  </si>
  <si>
    <t>Prestação / Aluguel</t>
  </si>
  <si>
    <t>INSS</t>
  </si>
  <si>
    <t>IRRF</t>
  </si>
  <si>
    <t>Restaurantes / lanchonetes</t>
  </si>
  <si>
    <t>Restaurantes/lanchonetes</t>
  </si>
  <si>
    <t>CONTROLE DE GASTOS</t>
  </si>
  <si>
    <t>SALDO ANTERIOR</t>
  </si>
  <si>
    <t>GANHOS</t>
  </si>
  <si>
    <t>GASTOS</t>
  </si>
  <si>
    <t>Cartão de Crédito</t>
  </si>
  <si>
    <t>Data</t>
  </si>
  <si>
    <t>Fonte</t>
  </si>
  <si>
    <t>Valor</t>
  </si>
  <si>
    <t>Parcela</t>
  </si>
  <si>
    <t>Class.</t>
  </si>
  <si>
    <t>TOTAL</t>
  </si>
  <si>
    <t>SALDO INICIAL</t>
  </si>
  <si>
    <t>INVESTIMENTOS</t>
  </si>
  <si>
    <t>Tipo</t>
  </si>
  <si>
    <t>LEGENDA: Classificação das Despesas</t>
  </si>
  <si>
    <t>SALDO FINAL</t>
  </si>
  <si>
    <t>Endividamento</t>
  </si>
  <si>
    <r>
      <rPr>
        <b/>
        <sz val="11"/>
        <color rgb="FF000000"/>
        <rFont val="Calibri"/>
        <family val="2"/>
        <charset val="1"/>
      </rPr>
      <t>Fixos Prioritários (FP):</t>
    </r>
    <r>
      <rPr>
        <sz val="11"/>
        <color rgb="FF000000"/>
        <rFont val="Calibri"/>
        <family val="2"/>
        <charset val="1"/>
      </rPr>
      <t xml:space="preserve"> o mesmo montante mensalmente, extremamente necessários</t>
    </r>
  </si>
  <si>
    <t>Valor das Parcelas</t>
  </si>
  <si>
    <r>
      <rPr>
        <b/>
        <sz val="11"/>
        <color rgb="FF000000"/>
        <rFont val="Calibri"/>
        <family val="2"/>
        <charset val="1"/>
      </rPr>
      <t xml:space="preserve">Variáveis Prioritários (VP): </t>
    </r>
    <r>
      <rPr>
        <sz val="11"/>
        <color rgb="FF000000"/>
        <rFont val="Calibri"/>
        <family val="2"/>
        <charset val="1"/>
      </rPr>
      <t>não acontecem mensalmente, são extremamente necessários, alguns podem ser reduzidos</t>
    </r>
  </si>
  <si>
    <t>Receita Fixa</t>
  </si>
  <si>
    <r>
      <rPr>
        <b/>
        <sz val="11"/>
        <color rgb="FF000000"/>
        <rFont val="Calibri"/>
        <family val="2"/>
        <charset val="1"/>
      </rPr>
      <t>Fixos Secundários (FS):</t>
    </r>
    <r>
      <rPr>
        <sz val="11"/>
        <color rgb="FF000000"/>
        <rFont val="Calibri"/>
        <family val="2"/>
        <charset val="1"/>
      </rPr>
      <t xml:space="preserve"> o mesmo montante mensalmente, mas podem ser reduzidos</t>
    </r>
  </si>
  <si>
    <t>Índice de Endividamento</t>
  </si>
  <si>
    <r>
      <rPr>
        <b/>
        <sz val="11"/>
        <color rgb="FF000000"/>
        <rFont val="Calibri"/>
        <family val="2"/>
        <charset val="1"/>
      </rPr>
      <t>Variáveis Secundários (VS):</t>
    </r>
    <r>
      <rPr>
        <sz val="11"/>
        <color rgb="FF000000"/>
        <rFont val="Calibri"/>
        <family val="2"/>
        <charset val="1"/>
      </rPr>
      <t xml:space="preserve"> não precisam, necessariamente acontecer.</t>
    </r>
  </si>
  <si>
    <t>Instruções para Preenchimento</t>
  </si>
  <si>
    <t>Orçamento Familiar</t>
  </si>
  <si>
    <r>
      <rPr>
        <sz val="11"/>
        <color rgb="FF000000"/>
        <rFont val="Calibri"/>
        <family val="2"/>
        <charset val="1"/>
      </rPr>
      <t xml:space="preserve"> - As descrições devem ser alteradas somente na aba "</t>
    </r>
    <r>
      <rPr>
        <b/>
        <sz val="11"/>
        <color rgb="FF000000"/>
        <rFont val="Calibri"/>
        <family val="2"/>
        <charset val="1"/>
      </rPr>
      <t>Orçamento Familiar</t>
    </r>
    <r>
      <rPr>
        <sz val="11"/>
        <color rgb="FF000000"/>
        <rFont val="Calibri"/>
        <family val="2"/>
        <charset val="1"/>
      </rPr>
      <t>", ela irá reproduzir, automaticamente, nas outras abas.
 - Para definir o valor que será poupado, mensalmente, para a reserva de emergência, pode-se somente alterar o percentual na célula "D19". Se preferir, também pode desconsiderar o percentual e colocar o valor fixo para cada mês
 - Inserir os valores esperados mensais para cada subcategoria
 - Verificar o saldo final (buscar sempre deixar o saldo positivo)</t>
    </r>
  </si>
  <si>
    <t>Meses</t>
  </si>
  <si>
    <r>
      <rPr>
        <sz val="11"/>
        <color rgb="FF000000"/>
        <rFont val="Calibri"/>
        <family val="2"/>
        <charset val="1"/>
      </rPr>
      <t xml:space="preserve"> - Toda alteração de descrição deve ser feita na aba "</t>
    </r>
    <r>
      <rPr>
        <b/>
        <sz val="11"/>
        <color rgb="FF000000"/>
        <rFont val="Calibri"/>
        <family val="2"/>
        <charset val="1"/>
      </rPr>
      <t>Orçamento Familiar</t>
    </r>
    <r>
      <rPr>
        <sz val="11"/>
        <color rgb="FF000000"/>
        <rFont val="Calibri"/>
        <family val="2"/>
        <charset val="1"/>
      </rPr>
      <t>"
- Sugestão atualizar os lançamentos das despesas, semanalmente, para melhor controle
 - Verificar o saldo final (buscar sempre deixar o saldo positivo)</t>
    </r>
  </si>
  <si>
    <t>Fluxo de Caixa</t>
  </si>
  <si>
    <r>
      <rPr>
        <sz val="11"/>
        <color rgb="FF000000"/>
        <rFont val="Calibri"/>
        <family val="2"/>
        <charset val="1"/>
      </rPr>
      <t xml:space="preserve"> - Traz o resumo das receitas e despesas "Orçado x Realizado" mensais e anual, portanto deve ser utilizada para avaliação, </t>
    </r>
    <r>
      <rPr>
        <b/>
        <sz val="11"/>
        <color rgb="FF000000"/>
        <rFont val="Calibri"/>
        <family val="2"/>
        <charset val="1"/>
      </rPr>
      <t>não precisa preencher nada</t>
    </r>
  </si>
  <si>
    <t>Percentual</t>
  </si>
  <si>
    <t>Prebenda</t>
  </si>
  <si>
    <t>Inglês</t>
  </si>
  <si>
    <t>13º Salário</t>
  </si>
  <si>
    <t>Reserva de Emergência (CP) R$ 9.151</t>
  </si>
  <si>
    <t>Projeto 1</t>
  </si>
  <si>
    <t>Projeto 2</t>
  </si>
  <si>
    <t>Projeto 3</t>
  </si>
  <si>
    <t>Projeto 4</t>
  </si>
  <si>
    <t>Projeto 5</t>
  </si>
  <si>
    <t>Projeto 6</t>
  </si>
  <si>
    <t>Independência Financeira</t>
  </si>
  <si>
    <t>Total Investimentos</t>
  </si>
  <si>
    <t>Despesas Essenciais</t>
  </si>
  <si>
    <t>Aluguel</t>
  </si>
  <si>
    <t>Energia Elétrica</t>
  </si>
  <si>
    <t>Água e Esgoto</t>
  </si>
  <si>
    <t>Manutenção</t>
  </si>
  <si>
    <t>Multas</t>
  </si>
  <si>
    <t>Lavagem</t>
  </si>
  <si>
    <t>Estacionamento</t>
  </si>
  <si>
    <t>Taxi / Uber</t>
  </si>
  <si>
    <t xml:space="preserve">Medicamentos </t>
  </si>
  <si>
    <t>Médicos / Exames</t>
  </si>
  <si>
    <t>Licenciamento</t>
  </si>
  <si>
    <t>Imposto de Renda</t>
  </si>
  <si>
    <t>Especialização</t>
  </si>
  <si>
    <t>Cursos</t>
  </si>
  <si>
    <t>Mentoria Financeira</t>
  </si>
  <si>
    <t>Filhos</t>
  </si>
  <si>
    <t>Piano Laura</t>
  </si>
  <si>
    <t>Material Escolar</t>
  </si>
  <si>
    <t>Mesadas</t>
  </si>
  <si>
    <t>Violão</t>
  </si>
  <si>
    <t>Acampadentro</t>
  </si>
  <si>
    <t>Pet</t>
  </si>
  <si>
    <t>Ração</t>
  </si>
  <si>
    <t>Vacinas</t>
  </si>
  <si>
    <t>Veterinário</t>
  </si>
  <si>
    <t>Total Despesas Essenciais</t>
  </si>
  <si>
    <t>Profissional e Trabalho</t>
  </si>
  <si>
    <t>Ministério</t>
  </si>
  <si>
    <t>Materiais (livros)</t>
  </si>
  <si>
    <t>Autônomo</t>
  </si>
  <si>
    <t>Ferramentas de trabalho</t>
  </si>
  <si>
    <t>Colaboradores</t>
  </si>
  <si>
    <t>Total Profissional e Trabalho</t>
  </si>
  <si>
    <t>Contribuição</t>
  </si>
  <si>
    <t>Sacrificial</t>
  </si>
  <si>
    <t>Doações</t>
  </si>
  <si>
    <t>Total Contribuição</t>
  </si>
  <si>
    <t>Dívidas e Empréstimos</t>
  </si>
  <si>
    <t>Empréstimos</t>
  </si>
  <si>
    <t>Total Empréstimos</t>
  </si>
  <si>
    <t>Financiamentos</t>
  </si>
  <si>
    <t>Imóvel</t>
  </si>
  <si>
    <t>Total Financiamentos</t>
  </si>
  <si>
    <t>Despesas Secundárias</t>
  </si>
  <si>
    <t>Cuidados Pessoais</t>
  </si>
  <si>
    <t>Esportes</t>
  </si>
  <si>
    <t>Cabeleireiro(a)</t>
  </si>
  <si>
    <t>Higiene Pessoal (unha, depilação etc.)</t>
  </si>
  <si>
    <t>Restaurantes, Lanchonetes, Cafés</t>
  </si>
  <si>
    <t>Sorveteria</t>
  </si>
  <si>
    <t>Livrarias, jornais, revistas</t>
  </si>
  <si>
    <t>Festas Familiares</t>
  </si>
  <si>
    <t>Passagens e Hospedagens</t>
  </si>
  <si>
    <t>Passeios</t>
  </si>
  <si>
    <t>Viagens</t>
  </si>
  <si>
    <t>Confraternizações Igreja (jantar, presentes)</t>
  </si>
  <si>
    <t>Cama, mesa e banho</t>
  </si>
  <si>
    <t>Compras</t>
  </si>
  <si>
    <t>Moveis</t>
  </si>
  <si>
    <t>Tarifas bancárias</t>
  </si>
  <si>
    <t>Multas, juros, encargos de atraso</t>
  </si>
  <si>
    <t>Família e Amigos</t>
  </si>
  <si>
    <t xml:space="preserve">Emprestimos Família </t>
  </si>
  <si>
    <t>Emprestimos Amigos</t>
  </si>
  <si>
    <t>Total Despesas Não Obrigatórias</t>
  </si>
  <si>
    <t>Total Despesas Mensais</t>
  </si>
  <si>
    <t xml:space="preserve">Saldo </t>
  </si>
  <si>
    <t>Fluxo de Caixa Familiar</t>
  </si>
  <si>
    <t>Janeiro</t>
  </si>
  <si>
    <t>Variação</t>
  </si>
  <si>
    <t>Semana 1</t>
  </si>
  <si>
    <t>Semana 2</t>
  </si>
  <si>
    <t>Semana 3</t>
  </si>
  <si>
    <t>Semana 4</t>
  </si>
  <si>
    <t>Semana 5</t>
  </si>
  <si>
    <t>Cartão Nubank</t>
  </si>
  <si>
    <t>Cartão C &amp; A</t>
  </si>
  <si>
    <t>1500,00- vale + 240,00 Eric + 140,00 Levi</t>
  </si>
  <si>
    <t>430,90 =1/6 + 891,68 =2/3 + 100,00=2/3</t>
  </si>
  <si>
    <t>120,00 – Clube Laura = 52,83 - exame habilit.</t>
  </si>
  <si>
    <t>51,40=9/12</t>
  </si>
  <si>
    <t>60,82=5/11</t>
  </si>
  <si>
    <t>Financiamento</t>
  </si>
  <si>
    <t>123,58=5/5</t>
  </si>
  <si>
    <t>39,98=5/5</t>
  </si>
  <si>
    <t>49,99=3/6</t>
  </si>
  <si>
    <t>barraca</t>
  </si>
  <si>
    <t>Total C. Variáveis Priorit.</t>
  </si>
  <si>
    <t>Total de Custos</t>
  </si>
  <si>
    <t>Fevereiro</t>
  </si>
  <si>
    <t>Faxina japonês=300,00/ renda Eric 660,00 / 160,00=OFERTA / Eric=328,00</t>
  </si>
  <si>
    <t>430,90 =2/6 + 891,68 =3/3 + 100,00=3/3</t>
  </si>
  <si>
    <t>51,40=10/12</t>
  </si>
  <si>
    <t>60,82=6/11</t>
  </si>
  <si>
    <t xml:space="preserve">Clube Laura =120,00 </t>
  </si>
  <si>
    <t>49,99=4/6</t>
  </si>
  <si>
    <t>Março</t>
  </si>
  <si>
    <t>128,00 Eric</t>
  </si>
  <si>
    <t>430,90 =3/6</t>
  </si>
  <si>
    <t>Faculdade Con 1/6=146,83</t>
  </si>
  <si>
    <t>livros</t>
  </si>
  <si>
    <t>51,40=11/12</t>
  </si>
  <si>
    <t>49,99=5/6</t>
  </si>
  <si>
    <t>Abril</t>
  </si>
  <si>
    <t>430,82 =4/6  123,34 (1/3)radiador</t>
  </si>
  <si>
    <t>Faculdade Con 2/6=146,83</t>
  </si>
  <si>
    <t>51,40=12/12</t>
  </si>
  <si>
    <t>49,99=6/6</t>
  </si>
  <si>
    <t>Maio</t>
  </si>
  <si>
    <t>430,90 =5/6</t>
  </si>
  <si>
    <t>Faculdade Con 3/6=146,83</t>
  </si>
  <si>
    <t>60,82=9/11</t>
  </si>
  <si>
    <t>Junho</t>
  </si>
  <si>
    <t>430,90 =6/6</t>
  </si>
  <si>
    <t>Faculdade Con 4/6=146,83</t>
  </si>
  <si>
    <t>60,82=10/11</t>
  </si>
  <si>
    <t>Julho</t>
  </si>
  <si>
    <t>Faculdade Con 5/6=146,83</t>
  </si>
  <si>
    <t>60,82=11/11</t>
  </si>
  <si>
    <t>Agosto</t>
  </si>
  <si>
    <t>Faculdade Con 6/6=146,83</t>
  </si>
  <si>
    <t>Setembro</t>
  </si>
  <si>
    <t>Outubro</t>
  </si>
  <si>
    <t>Novembro</t>
  </si>
  <si>
    <t>Dezembro</t>
  </si>
  <si>
    <t>Diferença</t>
  </si>
  <si>
    <t>Despesas da Empresa</t>
  </si>
  <si>
    <t>Formatura gêmeos</t>
  </si>
  <si>
    <t>Retiro Carnaval 2026/2027</t>
  </si>
  <si>
    <t>Internet e Celular</t>
  </si>
  <si>
    <t>até fevereiro</t>
  </si>
  <si>
    <t>137,79=habilit Laura / 120,00 - clube Laura / 60,82 Levi 07/11</t>
  </si>
  <si>
    <t>Levi 08/11</t>
  </si>
  <si>
    <t>Assinaturas (prime, google, kindle)</t>
  </si>
  <si>
    <t>Anuidade clube</t>
  </si>
  <si>
    <t>Perfumaria / Cosméticos</t>
  </si>
  <si>
    <t>Eletrodomésticos</t>
  </si>
  <si>
    <t>Eletroeletronicos</t>
  </si>
  <si>
    <t>Anuidade cartão</t>
  </si>
  <si>
    <t>Dividas antigas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</si>
</sst>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* #,##0.00\ ;\-* #,##0.00\ ;* \-#\ ;@\ "/>
    <numFmt numFmtId="165" formatCode="&quot;R$&quot;#,##0.00;[Red]&quot;-R$&quot;#,##0.00"/>
    <numFmt numFmtId="166" formatCode="&quot; R$&quot;* #,##0.00\ ;&quot;-R$&quot;* #,##0.00\ ;&quot; R$&quot;* \-#\ ;@\ "/>
    <numFmt numFmtId="167" formatCode="d/mmm"/>
    <numFmt numFmtId="168" formatCode="#,##0.00\ ;[Red]\-#,##0.00\ "/>
    <numFmt numFmtId="169" formatCode="* #,##0\ ;\-* #,##0\ ;* \-#\ ;@\ "/>
    <numFmt numFmtId="170" formatCode="0.0%"/>
    <numFmt numFmtId="171" formatCode="[$-416]d\-mmm;@"/>
  </numFmts>
  <fonts count="3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2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8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2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8"/>
      <color rgb="FFFFFFFF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2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Arial"/>
      <family val="2"/>
      <charset val="1"/>
    </font>
    <font>
      <b/>
      <sz val="14"/>
      <name val="Calibri"/>
      <family val="2"/>
      <charset val="1"/>
    </font>
    <font>
      <sz val="12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u/>
      <sz val="1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22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2060"/>
        <bgColor rgb="FF000080"/>
      </patternFill>
    </fill>
    <fill>
      <patternFill patternType="solid">
        <fgColor rgb="FFE2F0D9"/>
        <bgColor rgb="FFFBE5D6"/>
      </patternFill>
    </fill>
    <fill>
      <patternFill patternType="solid">
        <fgColor rgb="FFA9D18E"/>
        <bgColor rgb="FF9DC3E6"/>
      </patternFill>
    </fill>
    <fill>
      <patternFill patternType="solid">
        <fgColor rgb="FF2F5597"/>
        <bgColor rgb="FF0563C1"/>
      </patternFill>
    </fill>
    <fill>
      <patternFill patternType="solid">
        <fgColor rgb="FFFFFF00"/>
        <bgColor rgb="FFFFFF00"/>
      </patternFill>
    </fill>
    <fill>
      <patternFill patternType="solid">
        <fgColor rgb="FFF4B183"/>
        <bgColor rgb="FFFF99CC"/>
      </patternFill>
    </fill>
    <fill>
      <patternFill patternType="solid">
        <fgColor rgb="FF9DC3E6"/>
        <bgColor rgb="FFA9D18E"/>
      </patternFill>
    </fill>
    <fill>
      <patternFill patternType="solid">
        <fgColor rgb="FFFF8585"/>
        <bgColor rgb="FFFF99CC"/>
      </patternFill>
    </fill>
    <fill>
      <patternFill patternType="solid">
        <fgColor rgb="FF009900"/>
        <bgColor rgb="FF339966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0070C0"/>
        <bgColor rgb="FF0563C1"/>
      </patternFill>
    </fill>
    <fill>
      <patternFill patternType="solid">
        <fgColor rgb="FF7030A0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rgb="FF227ACB"/>
        <bgColor rgb="FF0070C0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  <fill>
      <patternFill patternType="solid">
        <fgColor rgb="FFFF0000"/>
        <bgColor rgb="FFFFF2CC"/>
      </patternFill>
    </fill>
  </fills>
  <borders count="16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rgb="FFFFFFFF"/>
      </right>
      <top style="medium">
        <color auto="1"/>
      </top>
      <bottom style="medium">
        <color auto="1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thin">
        <color rgb="FFFFFFFF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FFFFFF"/>
      </right>
      <top/>
      <bottom style="medium">
        <color auto="1"/>
      </bottom>
      <diagonal/>
    </border>
    <border>
      <left style="hair">
        <color rgb="FFFFFFFF"/>
      </left>
      <right style="hair">
        <color rgb="FFFFFFFF"/>
      </right>
      <top/>
      <bottom style="medium">
        <color auto="1"/>
      </bottom>
      <diagonal/>
    </border>
    <border>
      <left style="hair">
        <color rgb="FFFFFFFF"/>
      </left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rgb="FFFFFFFF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rgb="FFFFFFFF"/>
      </left>
      <right style="hair">
        <color auto="1"/>
      </right>
      <top style="medium">
        <color rgb="FFFFFFFF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FFFFFF"/>
      </top>
      <bottom style="hair">
        <color auto="1"/>
      </bottom>
      <diagonal/>
    </border>
    <border>
      <left style="hair">
        <color auto="1"/>
      </left>
      <right style="medium">
        <color rgb="FFFFFFFF"/>
      </right>
      <top style="medium">
        <color rgb="FFFFFFFF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rgb="FFFFFFFF"/>
      </top>
      <bottom style="hair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hair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4" fontId="30" fillId="0" borderId="0" applyBorder="0" applyProtection="0"/>
    <xf numFmtId="166" fontId="30" fillId="0" borderId="0" applyBorder="0" applyProtection="0"/>
    <xf numFmtId="9" fontId="30" fillId="0" borderId="0" applyBorder="0" applyProtection="0"/>
    <xf numFmtId="0" fontId="20" fillId="0" borderId="0" applyBorder="0" applyProtection="0"/>
    <xf numFmtId="0" fontId="30" fillId="0" borderId="0"/>
    <xf numFmtId="164" fontId="30" fillId="0" borderId="0" applyBorder="0" applyProtection="0"/>
  </cellStyleXfs>
  <cellXfs count="646">
    <xf numFmtId="0" fontId="0" fillId="0" borderId="0" xfId="0"/>
    <xf numFmtId="0" fontId="2" fillId="3" borderId="2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7" fontId="4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17" fontId="4" fillId="3" borderId="2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wrapText="1"/>
    </xf>
    <xf numFmtId="164" fontId="3" fillId="2" borderId="6" xfId="1" applyFont="1" applyFill="1" applyBorder="1" applyAlignment="1" applyProtection="1">
      <alignment horizontal="right" wrapText="1"/>
    </xf>
    <xf numFmtId="164" fontId="3" fillId="2" borderId="7" xfId="1" applyFont="1" applyFill="1" applyBorder="1" applyAlignment="1" applyProtection="1">
      <alignment horizontal="right" wrapText="1"/>
    </xf>
    <xf numFmtId="0" fontId="1" fillId="2" borderId="8" xfId="0" applyFont="1" applyFill="1" applyBorder="1" applyAlignment="1">
      <alignment wrapText="1"/>
    </xf>
    <xf numFmtId="164" fontId="3" fillId="2" borderId="8" xfId="1" applyFont="1" applyFill="1" applyBorder="1" applyAlignment="1" applyProtection="1">
      <alignment horizontal="right" wrapText="1"/>
    </xf>
    <xf numFmtId="164" fontId="3" fillId="2" borderId="9" xfId="1" applyFont="1" applyFill="1" applyBorder="1" applyAlignment="1" applyProtection="1">
      <alignment horizontal="right" wrapText="1"/>
    </xf>
    <xf numFmtId="0" fontId="3" fillId="2" borderId="10" xfId="0" applyFont="1" applyFill="1" applyBorder="1" applyAlignment="1">
      <alignment wrapText="1"/>
    </xf>
    <xf numFmtId="164" fontId="3" fillId="2" borderId="10" xfId="1" applyFont="1" applyFill="1" applyBorder="1" applyAlignment="1" applyProtection="1">
      <alignment horizontal="right" vertical="center" wrapText="1"/>
    </xf>
    <xf numFmtId="164" fontId="3" fillId="2" borderId="11" xfId="1" applyFont="1" applyFill="1" applyBorder="1" applyAlignment="1" applyProtection="1">
      <alignment horizontal="right" vertical="center" wrapText="1"/>
    </xf>
    <xf numFmtId="0" fontId="6" fillId="5" borderId="6" xfId="0" applyFont="1" applyFill="1" applyBorder="1" applyAlignment="1">
      <alignment horizontal="center" wrapText="1"/>
    </xf>
    <xf numFmtId="0" fontId="6" fillId="5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vertical="center"/>
    </xf>
    <xf numFmtId="164" fontId="1" fillId="2" borderId="8" xfId="1" applyFont="1" applyFill="1" applyBorder="1" applyAlignment="1" applyProtection="1">
      <alignment wrapText="1"/>
    </xf>
    <xf numFmtId="164" fontId="1" fillId="2" borderId="9" xfId="1" applyFont="1" applyFill="1" applyBorder="1" applyAlignment="1" applyProtection="1">
      <alignment wrapText="1"/>
    </xf>
    <xf numFmtId="0" fontId="3" fillId="2" borderId="8" xfId="0" applyFont="1" applyFill="1" applyBorder="1" applyAlignment="1">
      <alignment wrapText="1"/>
    </xf>
    <xf numFmtId="164" fontId="3" fillId="2" borderId="8" xfId="1" applyFont="1" applyFill="1" applyBorder="1" applyAlignment="1" applyProtection="1">
      <alignment horizontal="right" vertical="center" wrapText="1"/>
    </xf>
    <xf numFmtId="164" fontId="3" fillId="2" borderId="9" xfId="1" applyFont="1" applyFill="1" applyBorder="1" applyAlignment="1" applyProtection="1">
      <alignment horizontal="right"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9" fontId="3" fillId="2" borderId="10" xfId="0" applyNumberFormat="1" applyFont="1" applyFill="1" applyBorder="1" applyAlignment="1">
      <alignment horizontal="right" vertical="center" wrapText="1"/>
    </xf>
    <xf numFmtId="9" fontId="3" fillId="2" borderId="11" xfId="0" applyNumberFormat="1" applyFont="1" applyFill="1" applyBorder="1" applyAlignment="1">
      <alignment horizontal="right" vertical="center" wrapText="1"/>
    </xf>
    <xf numFmtId="0" fontId="7" fillId="3" borderId="12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vertical="center" wrapText="1"/>
    </xf>
    <xf numFmtId="164" fontId="1" fillId="2" borderId="8" xfId="1" applyFont="1" applyFill="1" applyBorder="1" applyAlignment="1" applyProtection="1">
      <alignment horizontal="right" wrapText="1"/>
    </xf>
    <xf numFmtId="164" fontId="1" fillId="2" borderId="9" xfId="1" applyFont="1" applyFill="1" applyBorder="1" applyAlignment="1" applyProtection="1">
      <alignment horizontal="right" wrapText="1"/>
    </xf>
    <xf numFmtId="164" fontId="1" fillId="2" borderId="14" xfId="1" applyFont="1" applyFill="1" applyBorder="1" applyAlignment="1" applyProtection="1">
      <alignment wrapText="1"/>
    </xf>
    <xf numFmtId="164" fontId="1" fillId="2" borderId="15" xfId="1" applyFont="1" applyFill="1" applyBorder="1" applyAlignment="1" applyProtection="1">
      <alignment wrapText="1"/>
    </xf>
    <xf numFmtId="0" fontId="3" fillId="7" borderId="8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wrapText="1"/>
    </xf>
    <xf numFmtId="164" fontId="3" fillId="7" borderId="16" xfId="1" applyFont="1" applyFill="1" applyBorder="1" applyAlignment="1" applyProtection="1">
      <alignment horizontal="right" wrapText="1"/>
    </xf>
    <xf numFmtId="164" fontId="3" fillId="7" borderId="17" xfId="1" applyFont="1" applyFill="1" applyBorder="1" applyAlignment="1" applyProtection="1">
      <alignment horizontal="right" wrapText="1"/>
    </xf>
    <xf numFmtId="0" fontId="1" fillId="2" borderId="9" xfId="0" applyFont="1" applyFill="1" applyBorder="1" applyAlignment="1">
      <alignment wrapText="1"/>
    </xf>
    <xf numFmtId="9" fontId="1" fillId="2" borderId="10" xfId="0" applyNumberFormat="1" applyFont="1" applyFill="1" applyBorder="1" applyAlignment="1">
      <alignment horizontal="right" wrapText="1"/>
    </xf>
    <xf numFmtId="9" fontId="1" fillId="2" borderId="11" xfId="0" applyNumberFormat="1" applyFont="1" applyFill="1" applyBorder="1" applyAlignment="1">
      <alignment horizontal="right" wrapText="1"/>
    </xf>
    <xf numFmtId="0" fontId="3" fillId="2" borderId="18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wrapText="1"/>
    </xf>
    <xf numFmtId="0" fontId="3" fillId="2" borderId="6" xfId="0" applyFont="1" applyFill="1" applyBorder="1" applyAlignment="1">
      <alignment vertical="center" wrapText="1"/>
    </xf>
    <xf numFmtId="164" fontId="1" fillId="2" borderId="6" xfId="1" applyFont="1" applyFill="1" applyBorder="1" applyAlignment="1" applyProtection="1">
      <alignment horizontal="right" wrapText="1"/>
    </xf>
    <xf numFmtId="164" fontId="1" fillId="2" borderId="7" xfId="1" applyFont="1" applyFill="1" applyBorder="1" applyAlignment="1" applyProtection="1">
      <alignment horizontal="right" wrapText="1"/>
    </xf>
    <xf numFmtId="0" fontId="3" fillId="2" borderId="9" xfId="0" applyFont="1" applyFill="1" applyBorder="1" applyAlignment="1">
      <alignment wrapText="1"/>
    </xf>
    <xf numFmtId="9" fontId="3" fillId="2" borderId="10" xfId="0" applyNumberFormat="1" applyFont="1" applyFill="1" applyBorder="1" applyAlignment="1">
      <alignment horizontal="right" wrapText="1"/>
    </xf>
    <xf numFmtId="9" fontId="3" fillId="2" borderId="11" xfId="0" applyNumberFormat="1" applyFont="1" applyFill="1" applyBorder="1" applyAlignment="1">
      <alignment horizontal="right" wrapText="1"/>
    </xf>
    <xf numFmtId="164" fontId="3" fillId="7" borderId="19" xfId="1" applyFont="1" applyFill="1" applyBorder="1" applyAlignment="1" applyProtection="1">
      <alignment horizontal="right" wrapText="1"/>
    </xf>
    <xf numFmtId="164" fontId="3" fillId="7" borderId="20" xfId="1" applyFont="1" applyFill="1" applyBorder="1" applyAlignment="1" applyProtection="1">
      <alignment horizontal="right" wrapText="1"/>
    </xf>
    <xf numFmtId="0" fontId="5" fillId="2" borderId="4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164" fontId="3" fillId="2" borderId="14" xfId="1" applyFont="1" applyFill="1" applyBorder="1" applyAlignment="1" applyProtection="1">
      <alignment horizontal="right" wrapText="1"/>
    </xf>
    <xf numFmtId="164" fontId="3" fillId="2" borderId="15" xfId="1" applyFont="1" applyFill="1" applyBorder="1" applyAlignment="1" applyProtection="1">
      <alignment horizontal="right" wrapText="1"/>
    </xf>
    <xf numFmtId="164" fontId="3" fillId="2" borderId="16" xfId="1" applyFont="1" applyFill="1" applyBorder="1" applyAlignment="1" applyProtection="1">
      <alignment horizontal="right" wrapText="1"/>
    </xf>
    <xf numFmtId="164" fontId="3" fillId="2" borderId="17" xfId="1" applyFont="1" applyFill="1" applyBorder="1" applyAlignment="1" applyProtection="1">
      <alignment horizontal="right" wrapText="1"/>
    </xf>
    <xf numFmtId="0" fontId="1" fillId="2" borderId="10" xfId="0" applyFont="1" applyFill="1" applyBorder="1" applyAlignment="1">
      <alignment wrapText="1"/>
    </xf>
    <xf numFmtId="165" fontId="1" fillId="2" borderId="10" xfId="0" applyNumberFormat="1" applyFont="1" applyFill="1" applyBorder="1" applyAlignment="1">
      <alignment horizontal="right" wrapText="1"/>
    </xf>
    <xf numFmtId="165" fontId="1" fillId="2" borderId="11" xfId="0" applyNumberFormat="1" applyFont="1" applyFill="1" applyBorder="1" applyAlignment="1">
      <alignment horizontal="right" wrapText="1"/>
    </xf>
    <xf numFmtId="165" fontId="1" fillId="2" borderId="0" xfId="0" applyNumberFormat="1" applyFont="1" applyFill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3" fillId="2" borderId="22" xfId="0" applyFont="1" applyFill="1" applyBorder="1" applyAlignment="1">
      <alignment vertical="center" wrapText="1"/>
    </xf>
    <xf numFmtId="164" fontId="3" fillId="2" borderId="24" xfId="1" applyFont="1" applyFill="1" applyBorder="1" applyAlignment="1" applyProtection="1">
      <alignment horizontal="right" wrapText="1"/>
    </xf>
    <xf numFmtId="164" fontId="3" fillId="2" borderId="25" xfId="1" applyFont="1" applyFill="1" applyBorder="1" applyAlignment="1" applyProtection="1">
      <alignment horizontal="right" wrapText="1"/>
    </xf>
    <xf numFmtId="164" fontId="3" fillId="2" borderId="26" xfId="1" applyFont="1" applyFill="1" applyBorder="1" applyAlignment="1" applyProtection="1">
      <alignment horizontal="right" vertical="center" wrapText="1"/>
    </xf>
    <xf numFmtId="0" fontId="1" fillId="2" borderId="22" xfId="0" applyFont="1" applyFill="1" applyBorder="1" applyAlignment="1">
      <alignment wrapText="1"/>
    </xf>
    <xf numFmtId="0" fontId="7" fillId="3" borderId="27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wrapText="1"/>
    </xf>
    <xf numFmtId="164" fontId="1" fillId="2" borderId="30" xfId="1" applyFont="1" applyFill="1" applyBorder="1" applyAlignment="1" applyProtection="1">
      <alignment horizontal="right" wrapText="1"/>
    </xf>
    <xf numFmtId="164" fontId="1" fillId="2" borderId="31" xfId="1" applyFont="1" applyFill="1" applyBorder="1" applyAlignment="1" applyProtection="1">
      <alignment horizontal="right" wrapText="1"/>
    </xf>
    <xf numFmtId="164" fontId="1" fillId="2" borderId="25" xfId="1" applyFont="1" applyFill="1" applyBorder="1" applyAlignment="1" applyProtection="1">
      <alignment horizontal="right" wrapText="1"/>
    </xf>
    <xf numFmtId="164" fontId="1" fillId="2" borderId="30" xfId="1" applyFont="1" applyFill="1" applyBorder="1" applyAlignment="1" applyProtection="1">
      <alignment wrapText="1"/>
    </xf>
    <xf numFmtId="164" fontId="1" fillId="2" borderId="25" xfId="1" applyFont="1" applyFill="1" applyBorder="1" applyAlignment="1" applyProtection="1">
      <alignment wrapText="1"/>
    </xf>
    <xf numFmtId="164" fontId="1" fillId="2" borderId="32" xfId="1" applyFont="1" applyFill="1" applyBorder="1" applyAlignment="1" applyProtection="1">
      <alignment wrapText="1"/>
    </xf>
    <xf numFmtId="164" fontId="1" fillId="2" borderId="33" xfId="1" applyFont="1" applyFill="1" applyBorder="1" applyAlignment="1" applyProtection="1">
      <alignment wrapText="1"/>
    </xf>
    <xf numFmtId="164" fontId="1" fillId="2" borderId="34" xfId="1" applyFont="1" applyFill="1" applyBorder="1" applyAlignment="1" applyProtection="1">
      <alignment wrapText="1"/>
    </xf>
    <xf numFmtId="0" fontId="3" fillId="7" borderId="29" xfId="0" applyFont="1" applyFill="1" applyBorder="1" applyAlignment="1">
      <alignment vertical="center" wrapText="1"/>
    </xf>
    <xf numFmtId="0" fontId="3" fillId="7" borderId="29" xfId="0" applyFont="1" applyFill="1" applyBorder="1" applyAlignment="1">
      <alignment wrapText="1"/>
    </xf>
    <xf numFmtId="164" fontId="3" fillId="7" borderId="35" xfId="1" applyFont="1" applyFill="1" applyBorder="1" applyAlignment="1" applyProtection="1">
      <alignment horizontal="right" wrapText="1"/>
    </xf>
    <xf numFmtId="164" fontId="3" fillId="7" borderId="36" xfId="1" applyFont="1" applyFill="1" applyBorder="1" applyAlignment="1" applyProtection="1">
      <alignment horizontal="right" wrapText="1"/>
    </xf>
    <xf numFmtId="164" fontId="3" fillId="7" borderId="37" xfId="1" applyFont="1" applyFill="1" applyBorder="1" applyAlignment="1" applyProtection="1">
      <alignment horizontal="right" wrapText="1"/>
    </xf>
    <xf numFmtId="164" fontId="3" fillId="7" borderId="25" xfId="1" applyFont="1" applyFill="1" applyBorder="1" applyAlignment="1" applyProtection="1">
      <alignment horizontal="right" wrapText="1"/>
    </xf>
    <xf numFmtId="0" fontId="1" fillId="2" borderId="38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25" xfId="0" applyFont="1" applyFill="1" applyBorder="1" applyAlignment="1">
      <alignment wrapText="1"/>
    </xf>
    <xf numFmtId="0" fontId="3" fillId="2" borderId="29" xfId="0" applyFont="1" applyFill="1" applyBorder="1" applyAlignment="1">
      <alignment wrapText="1"/>
    </xf>
    <xf numFmtId="9" fontId="1" fillId="2" borderId="39" xfId="0" applyNumberFormat="1" applyFont="1" applyFill="1" applyBorder="1" applyAlignment="1">
      <alignment horizontal="right" wrapText="1"/>
    </xf>
    <xf numFmtId="9" fontId="1" fillId="2" borderId="25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vertical="center" wrapText="1"/>
    </xf>
    <xf numFmtId="0" fontId="1" fillId="2" borderId="40" xfId="0" applyFont="1" applyFill="1" applyBorder="1" applyAlignment="1">
      <alignment wrapText="1"/>
    </xf>
    <xf numFmtId="0" fontId="1" fillId="2" borderId="41" xfId="0" applyFont="1" applyFill="1" applyBorder="1" applyAlignment="1">
      <alignment wrapText="1"/>
    </xf>
    <xf numFmtId="0" fontId="1" fillId="2" borderId="42" xfId="0" applyFont="1" applyFill="1" applyBorder="1" applyAlignment="1">
      <alignment wrapText="1"/>
    </xf>
    <xf numFmtId="164" fontId="1" fillId="2" borderId="44" xfId="1" applyFont="1" applyFill="1" applyBorder="1" applyAlignment="1" applyProtection="1">
      <alignment horizontal="right" wrapText="1"/>
    </xf>
    <xf numFmtId="164" fontId="1" fillId="2" borderId="45" xfId="1" applyFont="1" applyFill="1" applyBorder="1" applyAlignment="1" applyProtection="1">
      <alignment wrapText="1"/>
    </xf>
    <xf numFmtId="0" fontId="3" fillId="2" borderId="30" xfId="0" applyFont="1" applyFill="1" applyBorder="1" applyAlignment="1">
      <alignment wrapText="1"/>
    </xf>
    <xf numFmtId="0" fontId="3" fillId="2" borderId="25" xfId="0" applyFont="1" applyFill="1" applyBorder="1" applyAlignment="1">
      <alignment wrapText="1"/>
    </xf>
    <xf numFmtId="9" fontId="3" fillId="2" borderId="39" xfId="0" applyNumberFormat="1" applyFont="1" applyFill="1" applyBorder="1" applyAlignment="1">
      <alignment horizontal="right" wrapText="1"/>
    </xf>
    <xf numFmtId="9" fontId="3" fillId="2" borderId="25" xfId="0" applyNumberFormat="1" applyFont="1" applyFill="1" applyBorder="1" applyAlignment="1">
      <alignment horizontal="right" wrapText="1"/>
    </xf>
    <xf numFmtId="0" fontId="3" fillId="2" borderId="46" xfId="0" applyFont="1" applyFill="1" applyBorder="1" applyAlignment="1">
      <alignment vertical="center" wrapText="1"/>
    </xf>
    <xf numFmtId="0" fontId="3" fillId="2" borderId="46" xfId="0" applyFont="1" applyFill="1" applyBorder="1" applyAlignment="1">
      <alignment wrapText="1"/>
    </xf>
    <xf numFmtId="0" fontId="3" fillId="2" borderId="47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wrapText="1"/>
    </xf>
    <xf numFmtId="0" fontId="1" fillId="2" borderId="48" xfId="0" applyFont="1" applyFill="1" applyBorder="1" applyAlignment="1">
      <alignment wrapText="1"/>
    </xf>
    <xf numFmtId="0" fontId="4" fillId="3" borderId="25" xfId="0" applyFont="1" applyFill="1" applyBorder="1" applyAlignment="1">
      <alignment horizontal="center" wrapText="1"/>
    </xf>
    <xf numFmtId="165" fontId="1" fillId="2" borderId="26" xfId="0" applyNumberFormat="1" applyFont="1" applyFill="1" applyBorder="1" applyAlignment="1">
      <alignment horizontal="right" wrapText="1"/>
    </xf>
    <xf numFmtId="0" fontId="7" fillId="3" borderId="4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" fillId="2" borderId="51" xfId="0" applyFont="1" applyFill="1" applyBorder="1" applyAlignment="1">
      <alignment wrapText="1"/>
    </xf>
    <xf numFmtId="164" fontId="3" fillId="2" borderId="51" xfId="1" applyFont="1" applyFill="1" applyBorder="1" applyAlignment="1" applyProtection="1">
      <alignment horizontal="right" wrapText="1"/>
    </xf>
    <xf numFmtId="0" fontId="5" fillId="4" borderId="40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wrapText="1"/>
    </xf>
    <xf numFmtId="164" fontId="3" fillId="2" borderId="29" xfId="1" applyFont="1" applyFill="1" applyBorder="1" applyAlignment="1" applyProtection="1">
      <alignment horizontal="right" wrapText="1"/>
    </xf>
    <xf numFmtId="0" fontId="5" fillId="4" borderId="5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2" borderId="53" xfId="0" applyFont="1" applyFill="1" applyBorder="1" applyAlignment="1">
      <alignment wrapText="1"/>
    </xf>
    <xf numFmtId="164" fontId="3" fillId="2" borderId="53" xfId="1" applyFont="1" applyFill="1" applyBorder="1" applyAlignment="1" applyProtection="1">
      <alignment horizontal="right" vertical="center" wrapText="1"/>
    </xf>
    <xf numFmtId="0" fontId="5" fillId="4" borderId="54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wrapText="1"/>
    </xf>
    <xf numFmtId="0" fontId="6" fillId="5" borderId="44" xfId="0" applyFont="1" applyFill="1" applyBorder="1" applyAlignment="1">
      <alignment horizontal="center" wrapText="1"/>
    </xf>
    <xf numFmtId="0" fontId="5" fillId="5" borderId="55" xfId="0" applyFont="1" applyFill="1" applyBorder="1" applyAlignment="1">
      <alignment horizontal="center" vertical="center" wrapText="1"/>
    </xf>
    <xf numFmtId="0" fontId="3" fillId="5" borderId="56" xfId="0" applyFont="1" applyFill="1" applyBorder="1" applyAlignment="1">
      <alignment horizontal="center" vertical="center" wrapText="1"/>
    </xf>
    <xf numFmtId="164" fontId="3" fillId="2" borderId="44" xfId="1" applyFont="1" applyFill="1" applyBorder="1" applyAlignment="1" applyProtection="1">
      <alignment horizontal="right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164" fontId="3" fillId="2" borderId="30" xfId="1" applyFont="1" applyFill="1" applyBorder="1" applyAlignment="1" applyProtection="1">
      <alignment horizontal="right" wrapText="1"/>
    </xf>
    <xf numFmtId="164" fontId="3" fillId="2" borderId="30" xfId="1" applyFont="1" applyFill="1" applyBorder="1" applyAlignment="1" applyProtection="1">
      <alignment horizontal="right" vertical="center" wrapText="1"/>
    </xf>
    <xf numFmtId="0" fontId="3" fillId="5" borderId="57" xfId="0" applyFont="1" applyFill="1" applyBorder="1" applyAlignment="1">
      <alignment horizontal="center" vertical="center" wrapText="1"/>
    </xf>
    <xf numFmtId="0" fontId="3" fillId="5" borderId="38" xfId="0" applyFont="1" applyFill="1" applyBorder="1" applyAlignment="1">
      <alignment horizontal="center" vertical="center" wrapText="1"/>
    </xf>
    <xf numFmtId="9" fontId="3" fillId="2" borderId="39" xfId="0" applyNumberFormat="1" applyFont="1" applyFill="1" applyBorder="1" applyAlignment="1">
      <alignment horizontal="right" vertical="center" wrapText="1"/>
    </xf>
    <xf numFmtId="0" fontId="1" fillId="2" borderId="59" xfId="0" applyFont="1" applyFill="1" applyBorder="1" applyAlignment="1">
      <alignment wrapText="1"/>
    </xf>
    <xf numFmtId="164" fontId="1" fillId="2" borderId="59" xfId="1" applyFont="1" applyFill="1" applyBorder="1" applyAlignment="1" applyProtection="1">
      <alignment horizontal="right" wrapText="1"/>
    </xf>
    <xf numFmtId="164" fontId="1" fillId="2" borderId="29" xfId="1" applyFont="1" applyFill="1" applyBorder="1" applyAlignment="1" applyProtection="1">
      <alignment horizontal="right" wrapText="1"/>
    </xf>
    <xf numFmtId="0" fontId="1" fillId="2" borderId="61" xfId="0" applyFont="1" applyFill="1" applyBorder="1" applyAlignment="1">
      <alignment wrapText="1"/>
    </xf>
    <xf numFmtId="164" fontId="1" fillId="2" borderId="29" xfId="1" applyFont="1" applyFill="1" applyBorder="1" applyAlignment="1" applyProtection="1">
      <alignment wrapText="1"/>
    </xf>
    <xf numFmtId="0" fontId="3" fillId="2" borderId="61" xfId="0" applyFont="1" applyFill="1" applyBorder="1" applyAlignment="1">
      <alignment vertical="center" wrapText="1"/>
    </xf>
    <xf numFmtId="0" fontId="3" fillId="2" borderId="34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wrapText="1"/>
    </xf>
    <xf numFmtId="0" fontId="3" fillId="7" borderId="61" xfId="0" applyFont="1" applyFill="1" applyBorder="1" applyAlignment="1">
      <alignment vertical="center" wrapText="1"/>
    </xf>
    <xf numFmtId="164" fontId="3" fillId="7" borderId="29" xfId="1" applyFont="1" applyFill="1" applyBorder="1" applyAlignment="1" applyProtection="1">
      <alignment horizontal="right" wrapText="1"/>
    </xf>
    <xf numFmtId="0" fontId="3" fillId="7" borderId="37" xfId="0" applyFont="1" applyFill="1" applyBorder="1" applyAlignment="1">
      <alignment vertical="center" wrapText="1"/>
    </xf>
    <xf numFmtId="0" fontId="3" fillId="7" borderId="36" xfId="0" applyFont="1" applyFill="1" applyBorder="1" applyAlignment="1">
      <alignment wrapText="1"/>
    </xf>
    <xf numFmtId="0" fontId="7" fillId="6" borderId="60" xfId="0" applyFont="1" applyFill="1" applyBorder="1" applyAlignment="1">
      <alignment horizontal="center" vertical="center" wrapText="1"/>
    </xf>
    <xf numFmtId="9" fontId="1" fillId="2" borderId="29" xfId="0" applyNumberFormat="1" applyFont="1" applyFill="1" applyBorder="1" applyAlignment="1">
      <alignment horizontal="right" wrapText="1"/>
    </xf>
    <xf numFmtId="0" fontId="7" fillId="6" borderId="1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wrapText="1"/>
    </xf>
    <xf numFmtId="0" fontId="7" fillId="6" borderId="4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9" fontId="3" fillId="2" borderId="29" xfId="0" applyNumberFormat="1" applyFont="1" applyFill="1" applyBorder="1" applyAlignment="1">
      <alignment horizontal="right" wrapText="1"/>
    </xf>
    <xf numFmtId="0" fontId="7" fillId="6" borderId="62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61" xfId="0" applyFont="1" applyFill="1" applyBorder="1" applyAlignment="1">
      <alignment wrapText="1"/>
    </xf>
    <xf numFmtId="0" fontId="3" fillId="2" borderId="34" xfId="0" applyFont="1" applyFill="1" applyBorder="1" applyAlignment="1">
      <alignment vertical="center" wrapText="1"/>
    </xf>
    <xf numFmtId="0" fontId="1" fillId="2" borderId="63" xfId="0" applyFont="1" applyFill="1" applyBorder="1" applyAlignment="1">
      <alignment wrapText="1"/>
    </xf>
    <xf numFmtId="0" fontId="3" fillId="2" borderId="64" xfId="0" applyFont="1" applyFill="1" applyBorder="1" applyAlignment="1">
      <alignment vertical="center" wrapText="1"/>
    </xf>
    <xf numFmtId="0" fontId="1" fillId="2" borderId="65" xfId="0" applyFont="1" applyFill="1" applyBorder="1" applyAlignment="1">
      <alignment wrapText="1"/>
    </xf>
    <xf numFmtId="0" fontId="8" fillId="6" borderId="43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wrapText="1"/>
    </xf>
    <xf numFmtId="0" fontId="9" fillId="2" borderId="29" xfId="0" applyFont="1" applyFill="1" applyBorder="1" applyAlignment="1">
      <alignment wrapText="1"/>
    </xf>
    <xf numFmtId="0" fontId="8" fillId="6" borderId="6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wrapText="1"/>
    </xf>
    <xf numFmtId="0" fontId="4" fillId="3" borderId="29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67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6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wrapText="1"/>
    </xf>
    <xf numFmtId="165" fontId="1" fillId="2" borderId="53" xfId="0" applyNumberFormat="1" applyFont="1" applyFill="1" applyBorder="1" applyAlignment="1">
      <alignment horizontal="right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wrapText="1"/>
    </xf>
    <xf numFmtId="164" fontId="30" fillId="0" borderId="0" xfId="1" applyBorder="1" applyProtection="1"/>
    <xf numFmtId="0" fontId="0" fillId="0" borderId="0" xfId="0" applyAlignment="1">
      <alignment horizontal="center"/>
    </xf>
    <xf numFmtId="0" fontId="11" fillId="3" borderId="0" xfId="0" applyFont="1" applyFill="1"/>
    <xf numFmtId="166" fontId="12" fillId="8" borderId="0" xfId="2" applyFont="1" applyFill="1" applyBorder="1" applyProtection="1">
      <protection locked="0"/>
    </xf>
    <xf numFmtId="164" fontId="0" fillId="0" borderId="0" xfId="0" applyNumberFormat="1"/>
    <xf numFmtId="0" fontId="14" fillId="2" borderId="60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164" fontId="14" fillId="2" borderId="9" xfId="1" applyFont="1" applyFill="1" applyBorder="1" applyAlignment="1" applyProtection="1">
      <alignment horizontal="center"/>
    </xf>
    <xf numFmtId="164" fontId="14" fillId="2" borderId="8" xfId="1" applyFont="1" applyFill="1" applyBorder="1" applyAlignment="1" applyProtection="1">
      <alignment horizontal="center"/>
    </xf>
    <xf numFmtId="0" fontId="14" fillId="0" borderId="9" xfId="0" applyFont="1" applyBorder="1" applyAlignment="1">
      <alignment horizontal="center"/>
    </xf>
    <xf numFmtId="167" fontId="0" fillId="2" borderId="60" xfId="0" applyNumberForma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164" fontId="30" fillId="2" borderId="9" xfId="1" applyFill="1" applyBorder="1" applyAlignment="1" applyProtection="1">
      <alignment horizontal="center"/>
      <protection locked="0"/>
    </xf>
    <xf numFmtId="167" fontId="0" fillId="2" borderId="60" xfId="0" applyNumberFormat="1" applyFill="1" applyBorder="1" applyProtection="1">
      <protection locked="0"/>
    </xf>
    <xf numFmtId="0" fontId="0" fillId="2" borderId="8" xfId="0" applyFill="1" applyBorder="1" applyProtection="1">
      <protection locked="0"/>
    </xf>
    <xf numFmtId="166" fontId="30" fillId="2" borderId="8" xfId="2" applyFill="1" applyBorder="1" applyProtection="1">
      <protection locked="0"/>
    </xf>
    <xf numFmtId="49" fontId="30" fillId="2" borderId="8" xfId="2" applyNumberFormat="1" applyFill="1" applyBorder="1" applyProtection="1">
      <protection locked="0"/>
    </xf>
    <xf numFmtId="0" fontId="15" fillId="2" borderId="9" xfId="0" applyFont="1" applyFill="1" applyBorder="1" applyAlignment="1" applyProtection="1">
      <alignment horizontal="center"/>
      <protection locked="0"/>
    </xf>
    <xf numFmtId="167" fontId="0" fillId="0" borderId="60" xfId="0" applyNumberFormat="1" applyBorder="1" applyProtection="1">
      <protection locked="0"/>
    </xf>
    <xf numFmtId="164" fontId="30" fillId="2" borderId="8" xfId="1" applyFill="1" applyBorder="1" applyProtection="1">
      <protection locked="0"/>
    </xf>
    <xf numFmtId="0" fontId="14" fillId="2" borderId="60" xfId="0" applyFont="1" applyFill="1" applyBorder="1" applyAlignment="1" applyProtection="1">
      <alignment horizontal="center"/>
      <protection locked="0"/>
    </xf>
    <xf numFmtId="0" fontId="13" fillId="9" borderId="13" xfId="0" applyFont="1" applyFill="1" applyBorder="1" applyAlignment="1">
      <alignment vertical="center"/>
    </xf>
    <xf numFmtId="164" fontId="13" fillId="9" borderId="10" xfId="1" applyFont="1" applyFill="1" applyBorder="1" applyAlignment="1" applyProtection="1">
      <alignment vertical="center"/>
    </xf>
    <xf numFmtId="164" fontId="13" fillId="9" borderId="11" xfId="1" applyFont="1" applyFill="1" applyBorder="1" applyAlignment="1" applyProtection="1">
      <alignment vertical="center"/>
    </xf>
    <xf numFmtId="164" fontId="30" fillId="0" borderId="8" xfId="1" applyBorder="1" applyProtection="1">
      <protection locked="0"/>
    </xf>
    <xf numFmtId="0" fontId="15" fillId="0" borderId="9" xfId="0" applyFont="1" applyBorder="1" applyAlignment="1" applyProtection="1">
      <alignment horizontal="center"/>
      <protection locked="0"/>
    </xf>
    <xf numFmtId="166" fontId="12" fillId="8" borderId="0" xfId="2" applyFont="1" applyFill="1" applyBorder="1" applyProtection="1"/>
    <xf numFmtId="167" fontId="0" fillId="8" borderId="60" xfId="0" applyNumberFormat="1" applyFill="1" applyBorder="1"/>
    <xf numFmtId="0" fontId="0" fillId="8" borderId="8" xfId="0" applyFill="1" applyBorder="1"/>
    <xf numFmtId="166" fontId="30" fillId="8" borderId="8" xfId="2" applyFill="1" applyBorder="1" applyProtection="1"/>
    <xf numFmtId="166" fontId="30" fillId="8" borderId="9" xfId="2" applyFill="1" applyBorder="1" applyProtection="1"/>
    <xf numFmtId="0" fontId="0" fillId="0" borderId="60" xfId="0" applyBorder="1" applyProtection="1">
      <protection locked="0"/>
    </xf>
    <xf numFmtId="0" fontId="0" fillId="0" borderId="60" xfId="0" applyBorder="1"/>
    <xf numFmtId="0" fontId="0" fillId="0" borderId="8" xfId="0" applyBorder="1"/>
    <xf numFmtId="166" fontId="30" fillId="0" borderId="8" xfId="2" applyBorder="1" applyProtection="1"/>
    <xf numFmtId="0" fontId="0" fillId="0" borderId="9" xfId="0" applyBorder="1" applyAlignment="1">
      <alignment horizontal="center"/>
    </xf>
    <xf numFmtId="0" fontId="13" fillId="10" borderId="13" xfId="0" applyFont="1" applyFill="1" applyBorder="1" applyAlignment="1">
      <alignment vertical="center"/>
    </xf>
    <xf numFmtId="0" fontId="13" fillId="10" borderId="10" xfId="0" applyFont="1" applyFill="1" applyBorder="1" applyAlignment="1">
      <alignment vertical="center"/>
    </xf>
    <xf numFmtId="166" fontId="13" fillId="10" borderId="10" xfId="2" applyFont="1" applyFill="1" applyBorder="1" applyAlignment="1" applyProtection="1">
      <alignment vertical="center"/>
    </xf>
    <xf numFmtId="166" fontId="13" fillId="10" borderId="11" xfId="2" applyFont="1" applyFill="1" applyBorder="1" applyAlignment="1" applyProtection="1">
      <alignment vertical="center"/>
    </xf>
    <xf numFmtId="0" fontId="14" fillId="8" borderId="13" xfId="0" applyFont="1" applyFill="1" applyBorder="1"/>
    <xf numFmtId="166" fontId="13" fillId="8" borderId="10" xfId="2" applyFont="1" applyFill="1" applyBorder="1" applyAlignment="1" applyProtection="1">
      <alignment vertical="center"/>
    </xf>
    <xf numFmtId="166" fontId="13" fillId="8" borderId="11" xfId="2" applyFont="1" applyFill="1" applyBorder="1" applyAlignment="1" applyProtection="1">
      <alignment vertical="center"/>
    </xf>
    <xf numFmtId="0" fontId="13" fillId="0" borderId="0" xfId="0" applyFont="1"/>
    <xf numFmtId="0" fontId="16" fillId="3" borderId="0" xfId="0" applyFont="1" applyFill="1"/>
    <xf numFmtId="168" fontId="17" fillId="8" borderId="0" xfId="2" applyNumberFormat="1" applyFont="1" applyFill="1" applyBorder="1" applyProtection="1"/>
    <xf numFmtId="0" fontId="14" fillId="0" borderId="55" xfId="0" applyFont="1" applyBorder="1" applyAlignment="1">
      <alignment horizontal="center" vertical="center"/>
    </xf>
    <xf numFmtId="0" fontId="0" fillId="0" borderId="70" xfId="0" applyBorder="1"/>
    <xf numFmtId="0" fontId="14" fillId="0" borderId="0" xfId="0" applyFont="1"/>
    <xf numFmtId="0" fontId="0" fillId="0" borderId="1" xfId="0" applyBorder="1"/>
    <xf numFmtId="166" fontId="0" fillId="0" borderId="22" xfId="0" applyNumberFormat="1" applyBorder="1" applyAlignment="1" applyProtection="1">
      <alignment horizontal="center"/>
      <protection locked="0"/>
    </xf>
    <xf numFmtId="166" fontId="0" fillId="0" borderId="71" xfId="0" applyNumberFormat="1" applyBorder="1" applyAlignment="1" applyProtection="1">
      <alignment horizontal="center"/>
      <protection locked="0"/>
    </xf>
    <xf numFmtId="0" fontId="14" fillId="0" borderId="52" xfId="0" applyFont="1" applyBorder="1"/>
    <xf numFmtId="9" fontId="14" fillId="0" borderId="23" xfId="3" applyFont="1" applyBorder="1" applyProtection="1"/>
    <xf numFmtId="0" fontId="18" fillId="0" borderId="0" xfId="0" applyFont="1"/>
    <xf numFmtId="0" fontId="14" fillId="0" borderId="73" xfId="0" applyFont="1" applyBorder="1" applyAlignment="1">
      <alignment horizontal="left" vertical="center"/>
    </xf>
    <xf numFmtId="0" fontId="0" fillId="0" borderId="25" xfId="0" applyBorder="1" applyAlignment="1">
      <alignment wrapText="1"/>
    </xf>
    <xf numFmtId="0" fontId="14" fillId="0" borderId="74" xfId="0" applyFont="1" applyBorder="1" applyAlignment="1">
      <alignment horizontal="left" vertical="center"/>
    </xf>
    <xf numFmtId="0" fontId="0" fillId="0" borderId="26" xfId="0" applyBorder="1" applyAlignment="1">
      <alignment wrapText="1"/>
    </xf>
    <xf numFmtId="0" fontId="20" fillId="0" borderId="0" xfId="4" applyBorder="1" applyProtection="1"/>
    <xf numFmtId="0" fontId="1" fillId="13" borderId="51" xfId="0" applyFont="1" applyFill="1" applyBorder="1" applyAlignment="1" applyProtection="1">
      <alignment wrapText="1"/>
      <protection locked="0"/>
    </xf>
    <xf numFmtId="0" fontId="1" fillId="13" borderId="80" xfId="0" applyFont="1" applyFill="1" applyBorder="1" applyAlignment="1" applyProtection="1">
      <alignment wrapText="1"/>
      <protection locked="0"/>
    </xf>
    <xf numFmtId="164" fontId="1" fillId="13" borderId="81" xfId="1" applyFont="1" applyFill="1" applyBorder="1" applyAlignment="1" applyProtection="1">
      <alignment horizontal="right"/>
      <protection locked="0"/>
    </xf>
    <xf numFmtId="164" fontId="1" fillId="13" borderId="81" xfId="1" applyFont="1" applyFill="1" applyBorder="1" applyAlignment="1" applyProtection="1">
      <alignment horizontal="right" wrapText="1"/>
      <protection locked="0"/>
    </xf>
    <xf numFmtId="164" fontId="1" fillId="2" borderId="82" xfId="1" applyFont="1" applyFill="1" applyBorder="1" applyAlignment="1" applyProtection="1">
      <alignment horizontal="right" wrapText="1"/>
    </xf>
    <xf numFmtId="0" fontId="1" fillId="13" borderId="29" xfId="0" applyFont="1" applyFill="1" applyBorder="1" applyAlignment="1" applyProtection="1">
      <alignment wrapText="1"/>
      <protection locked="0"/>
    </xf>
    <xf numFmtId="0" fontId="1" fillId="13" borderId="48" xfId="0" applyFont="1" applyFill="1" applyBorder="1" applyAlignment="1" applyProtection="1">
      <alignment wrapText="1"/>
      <protection locked="0"/>
    </xf>
    <xf numFmtId="164" fontId="1" fillId="13" borderId="29" xfId="1" applyFont="1" applyFill="1" applyBorder="1" applyAlignment="1" applyProtection="1">
      <alignment horizontal="right"/>
      <protection locked="0"/>
    </xf>
    <xf numFmtId="164" fontId="1" fillId="13" borderId="29" xfId="1" applyFont="1" applyFill="1" applyBorder="1" applyAlignment="1" applyProtection="1">
      <alignment horizontal="right" wrapText="1"/>
      <protection locked="0"/>
    </xf>
    <xf numFmtId="164" fontId="1" fillId="2" borderId="0" xfId="0" applyNumberFormat="1" applyFont="1" applyFill="1"/>
    <xf numFmtId="0" fontId="1" fillId="13" borderId="83" xfId="0" applyFont="1" applyFill="1" applyBorder="1" applyAlignment="1" applyProtection="1">
      <alignment wrapText="1"/>
      <protection locked="0"/>
    </xf>
    <xf numFmtId="0" fontId="1" fillId="13" borderId="84" xfId="0" applyFont="1" applyFill="1" applyBorder="1" applyAlignment="1" applyProtection="1">
      <alignment wrapText="1"/>
      <protection locked="0"/>
    </xf>
    <xf numFmtId="164" fontId="3" fillId="12" borderId="85" xfId="1" applyFont="1" applyFill="1" applyBorder="1" applyAlignment="1" applyProtection="1">
      <alignment horizontal="right" vertical="center" wrapText="1"/>
    </xf>
    <xf numFmtId="164" fontId="3" fillId="12" borderId="53" xfId="1" applyFont="1" applyFill="1" applyBorder="1" applyAlignment="1" applyProtection="1">
      <alignment horizontal="right" vertical="center" wrapText="1"/>
    </xf>
    <xf numFmtId="164" fontId="3" fillId="12" borderId="26" xfId="1" applyFont="1" applyFill="1" applyBorder="1" applyAlignment="1" applyProtection="1">
      <alignment horizontal="righ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7" xfId="0" applyFont="1" applyFill="1" applyBorder="1" applyAlignment="1">
      <alignment horizontal="center" vertical="center" wrapText="1"/>
    </xf>
    <xf numFmtId="17" fontId="6" fillId="5" borderId="29" xfId="0" applyNumberFormat="1" applyFont="1" applyFill="1" applyBorder="1" applyAlignment="1">
      <alignment horizontal="center" vertical="center" wrapText="1"/>
    </xf>
    <xf numFmtId="17" fontId="6" fillId="5" borderId="88" xfId="0" applyNumberFormat="1" applyFont="1" applyFill="1" applyBorder="1" applyAlignment="1">
      <alignment horizontal="center" vertical="center" wrapText="1"/>
    </xf>
    <xf numFmtId="9" fontId="3" fillId="13" borderId="48" xfId="0" applyNumberFormat="1" applyFont="1" applyFill="1" applyBorder="1" applyAlignment="1" applyProtection="1">
      <alignment wrapText="1"/>
      <protection locked="0"/>
    </xf>
    <xf numFmtId="164" fontId="1" fillId="2" borderId="29" xfId="1" applyFont="1" applyFill="1" applyBorder="1" applyAlignment="1" applyProtection="1">
      <alignment horizontal="right" wrapText="1"/>
      <protection locked="0"/>
    </xf>
    <xf numFmtId="9" fontId="1" fillId="2" borderId="0" xfId="3" applyFont="1" applyFill="1" applyBorder="1" applyProtection="1"/>
    <xf numFmtId="164" fontId="1" fillId="13" borderId="29" xfId="1" applyFont="1" applyFill="1" applyBorder="1" applyAlignment="1" applyProtection="1">
      <alignment wrapText="1"/>
      <protection locked="0"/>
    </xf>
    <xf numFmtId="169" fontId="1" fillId="2" borderId="0" xfId="1" applyNumberFormat="1" applyFont="1" applyFill="1" applyBorder="1" applyProtection="1"/>
    <xf numFmtId="0" fontId="1" fillId="13" borderId="89" xfId="0" applyFont="1" applyFill="1" applyBorder="1" applyAlignment="1" applyProtection="1">
      <alignment wrapText="1"/>
      <protection locked="0"/>
    </xf>
    <xf numFmtId="164" fontId="3" fillId="5" borderId="29" xfId="1" applyFont="1" applyFill="1" applyBorder="1" applyAlignment="1" applyProtection="1">
      <alignment horizontal="left" vertical="center" wrapText="1"/>
    </xf>
    <xf numFmtId="9" fontId="3" fillId="5" borderId="29" xfId="3" applyFont="1" applyFill="1" applyBorder="1" applyAlignment="1" applyProtection="1">
      <alignment horizontal="right" vertical="center" wrapText="1"/>
    </xf>
    <xf numFmtId="164" fontId="3" fillId="5" borderId="29" xfId="1" applyFont="1" applyFill="1" applyBorder="1" applyAlignment="1" applyProtection="1">
      <alignment horizontal="right" vertical="center" wrapText="1"/>
    </xf>
    <xf numFmtId="164" fontId="3" fillId="5" borderId="23" xfId="1" applyFont="1" applyFill="1" applyBorder="1" applyAlignment="1" applyProtection="1">
      <alignment horizontal="right" vertical="center" wrapText="1"/>
    </xf>
    <xf numFmtId="164" fontId="3" fillId="5" borderId="90" xfId="1" applyFont="1" applyFill="1" applyBorder="1" applyAlignment="1" applyProtection="1">
      <alignment horizontal="left" vertical="center" wrapText="1"/>
    </xf>
    <xf numFmtId="9" fontId="3" fillId="5" borderId="29" xfId="0" applyNumberFormat="1" applyFont="1" applyFill="1" applyBorder="1" applyAlignment="1">
      <alignment horizontal="right" vertical="center" wrapText="1"/>
    </xf>
    <xf numFmtId="9" fontId="3" fillId="5" borderId="91" xfId="0" applyNumberFormat="1" applyFont="1" applyFill="1" applyBorder="1" applyAlignment="1">
      <alignment horizontal="righ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92" xfId="0" applyFont="1" applyFill="1" applyBorder="1" applyAlignment="1">
      <alignment horizontal="center" vertical="center" wrapText="1"/>
    </xf>
    <xf numFmtId="17" fontId="7" fillId="3" borderId="93" xfId="0" applyNumberFormat="1" applyFont="1" applyFill="1" applyBorder="1" applyAlignment="1">
      <alignment horizontal="center" vertical="center" wrapText="1"/>
    </xf>
    <xf numFmtId="17" fontId="7" fillId="3" borderId="94" xfId="0" applyNumberFormat="1" applyFont="1" applyFill="1" applyBorder="1" applyAlignment="1">
      <alignment horizontal="center" vertical="center" wrapText="1"/>
    </xf>
    <xf numFmtId="164" fontId="22" fillId="13" borderId="29" xfId="1" applyFont="1" applyFill="1" applyBorder="1" applyAlignment="1" applyProtection="1">
      <alignment horizontal="right" wrapText="1"/>
      <protection locked="0"/>
    </xf>
    <xf numFmtId="0" fontId="1" fillId="13" borderId="96" xfId="0" applyFont="1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164" fontId="1" fillId="13" borderId="29" xfId="1" applyFont="1" applyFill="1" applyBorder="1" applyProtection="1">
      <protection locked="0"/>
    </xf>
    <xf numFmtId="0" fontId="3" fillId="2" borderId="97" xfId="0" applyFont="1" applyFill="1" applyBorder="1" applyAlignment="1">
      <alignment vertical="center" wrapText="1"/>
    </xf>
    <xf numFmtId="0" fontId="7" fillId="14" borderId="61" xfId="0" applyFont="1" applyFill="1" applyBorder="1" applyAlignment="1">
      <alignment vertical="center" wrapText="1"/>
    </xf>
    <xf numFmtId="0" fontId="7" fillId="14" borderId="29" xfId="0" applyFont="1" applyFill="1" applyBorder="1" applyAlignment="1">
      <alignment wrapText="1"/>
    </xf>
    <xf numFmtId="0" fontId="7" fillId="14" borderId="48" xfId="0" applyFont="1" applyFill="1" applyBorder="1" applyAlignment="1">
      <alignment wrapText="1"/>
    </xf>
    <xf numFmtId="164" fontId="7" fillId="14" borderId="29" xfId="1" applyFont="1" applyFill="1" applyBorder="1" applyAlignment="1" applyProtection="1">
      <alignment horizontal="right" wrapText="1"/>
    </xf>
    <xf numFmtId="164" fontId="7" fillId="14" borderId="82" xfId="1" applyFont="1" applyFill="1" applyBorder="1" applyAlignment="1" applyProtection="1">
      <alignment horizontal="right" wrapText="1"/>
    </xf>
    <xf numFmtId="0" fontId="3" fillId="14" borderId="29" xfId="0" applyFont="1" applyFill="1" applyBorder="1" applyAlignment="1">
      <alignment wrapText="1"/>
    </xf>
    <xf numFmtId="0" fontId="3" fillId="14" borderId="48" xfId="0" applyFont="1" applyFill="1" applyBorder="1" applyAlignment="1">
      <alignment wrapText="1"/>
    </xf>
    <xf numFmtId="9" fontId="7" fillId="14" borderId="29" xfId="0" applyNumberFormat="1" applyFont="1" applyFill="1" applyBorder="1" applyAlignment="1">
      <alignment horizontal="right" wrapText="1"/>
    </xf>
    <xf numFmtId="9" fontId="7" fillId="14" borderId="82" xfId="0" applyNumberFormat="1" applyFont="1" applyFill="1" applyBorder="1" applyAlignment="1">
      <alignment horizontal="right" wrapText="1"/>
    </xf>
    <xf numFmtId="0" fontId="7" fillId="15" borderId="61" xfId="0" applyFont="1" applyFill="1" applyBorder="1" applyAlignment="1">
      <alignment vertical="center" wrapText="1"/>
    </xf>
    <xf numFmtId="0" fontId="7" fillId="15" borderId="29" xfId="0" applyFont="1" applyFill="1" applyBorder="1" applyAlignment="1">
      <alignment wrapText="1"/>
    </xf>
    <xf numFmtId="0" fontId="7" fillId="15" borderId="48" xfId="0" applyFont="1" applyFill="1" applyBorder="1" applyAlignment="1">
      <alignment wrapText="1"/>
    </xf>
    <xf numFmtId="164" fontId="7" fillId="15" borderId="29" xfId="1" applyFont="1" applyFill="1" applyBorder="1" applyAlignment="1" applyProtection="1">
      <alignment horizontal="right" wrapText="1"/>
    </xf>
    <xf numFmtId="164" fontId="7" fillId="15" borderId="82" xfId="1" applyFont="1" applyFill="1" applyBorder="1" applyAlignment="1" applyProtection="1">
      <alignment horizontal="right" wrapText="1"/>
    </xf>
    <xf numFmtId="9" fontId="7" fillId="15" borderId="29" xfId="0" applyNumberFormat="1" applyFont="1" applyFill="1" applyBorder="1" applyAlignment="1">
      <alignment horizontal="right" wrapText="1"/>
    </xf>
    <xf numFmtId="9" fontId="7" fillId="15" borderId="82" xfId="0" applyNumberFormat="1" applyFont="1" applyFill="1" applyBorder="1" applyAlignment="1">
      <alignment horizontal="right" wrapText="1"/>
    </xf>
    <xf numFmtId="170" fontId="1" fillId="13" borderId="48" xfId="0" applyNumberFormat="1" applyFont="1" applyFill="1" applyBorder="1" applyAlignment="1" applyProtection="1">
      <alignment wrapText="1"/>
      <protection locked="0"/>
    </xf>
    <xf numFmtId="0" fontId="7" fillId="11" borderId="61" xfId="0" applyFont="1" applyFill="1" applyBorder="1" applyAlignment="1">
      <alignment vertical="center" wrapText="1"/>
    </xf>
    <xf numFmtId="0" fontId="7" fillId="11" borderId="29" xfId="0" applyFont="1" applyFill="1" applyBorder="1" applyAlignment="1">
      <alignment wrapText="1"/>
    </xf>
    <xf numFmtId="0" fontId="7" fillId="11" borderId="48" xfId="0" applyFont="1" applyFill="1" applyBorder="1" applyAlignment="1">
      <alignment wrapText="1"/>
    </xf>
    <xf numFmtId="164" fontId="7" fillId="11" borderId="29" xfId="1" applyFont="1" applyFill="1" applyBorder="1" applyAlignment="1" applyProtection="1">
      <alignment horizontal="right" wrapText="1"/>
    </xf>
    <xf numFmtId="164" fontId="7" fillId="11" borderId="82" xfId="1" applyFont="1" applyFill="1" applyBorder="1" applyAlignment="1" applyProtection="1">
      <alignment horizontal="right" wrapText="1"/>
    </xf>
    <xf numFmtId="9" fontId="7" fillId="11" borderId="29" xfId="0" applyNumberFormat="1" applyFont="1" applyFill="1" applyBorder="1" applyAlignment="1">
      <alignment horizontal="right" wrapText="1"/>
    </xf>
    <xf numFmtId="9" fontId="7" fillId="11" borderId="82" xfId="0" applyNumberFormat="1" applyFont="1" applyFill="1" applyBorder="1" applyAlignment="1">
      <alignment horizontal="right" wrapText="1"/>
    </xf>
    <xf numFmtId="0" fontId="6" fillId="16" borderId="61" xfId="0" applyFont="1" applyFill="1" applyBorder="1" applyAlignment="1">
      <alignment vertical="center" wrapText="1"/>
    </xf>
    <xf numFmtId="0" fontId="6" fillId="16" borderId="29" xfId="0" applyFont="1" applyFill="1" applyBorder="1" applyAlignment="1">
      <alignment wrapText="1"/>
    </xf>
    <xf numFmtId="0" fontId="6" fillId="16" borderId="48" xfId="0" applyFont="1" applyFill="1" applyBorder="1" applyAlignment="1">
      <alignment wrapText="1"/>
    </xf>
    <xf numFmtId="164" fontId="6" fillId="16" borderId="29" xfId="1" applyFont="1" applyFill="1" applyBorder="1" applyAlignment="1" applyProtection="1">
      <alignment horizontal="right" wrapText="1"/>
    </xf>
    <xf numFmtId="164" fontId="6" fillId="16" borderId="82" xfId="1" applyFont="1" applyFill="1" applyBorder="1" applyAlignment="1" applyProtection="1">
      <alignment horizontal="right" wrapText="1"/>
    </xf>
    <xf numFmtId="9" fontId="6" fillId="16" borderId="29" xfId="0" applyNumberFormat="1" applyFont="1" applyFill="1" applyBorder="1" applyAlignment="1">
      <alignment horizontal="right" wrapText="1"/>
    </xf>
    <xf numFmtId="9" fontId="6" fillId="16" borderId="82" xfId="0" applyNumberFormat="1" applyFont="1" applyFill="1" applyBorder="1" applyAlignment="1">
      <alignment horizontal="right" wrapText="1"/>
    </xf>
    <xf numFmtId="0" fontId="3" fillId="7" borderId="48" xfId="0" applyFont="1" applyFill="1" applyBorder="1" applyAlignment="1">
      <alignment wrapText="1"/>
    </xf>
    <xf numFmtId="164" fontId="3" fillId="7" borderId="82" xfId="1" applyFont="1" applyFill="1" applyBorder="1" applyAlignment="1" applyProtection="1">
      <alignment horizontal="right" wrapText="1"/>
    </xf>
    <xf numFmtId="0" fontId="3" fillId="7" borderId="64" xfId="0" applyFont="1" applyFill="1" applyBorder="1" applyAlignment="1">
      <alignment vertical="center" wrapText="1"/>
    </xf>
    <xf numFmtId="9" fontId="3" fillId="7" borderId="29" xfId="0" applyNumberFormat="1" applyFont="1" applyFill="1" applyBorder="1" applyAlignment="1">
      <alignment horizontal="right" wrapText="1"/>
    </xf>
    <xf numFmtId="9" fontId="3" fillId="7" borderId="82" xfId="0" applyNumberFormat="1" applyFont="1" applyFill="1" applyBorder="1" applyAlignment="1">
      <alignment horizontal="right" wrapText="1"/>
    </xf>
    <xf numFmtId="0" fontId="6" fillId="17" borderId="47" xfId="0" applyFont="1" applyFill="1" applyBorder="1" applyAlignment="1">
      <alignment horizontal="center" vertical="center" wrapText="1"/>
    </xf>
    <xf numFmtId="0" fontId="23" fillId="13" borderId="29" xfId="0" applyFont="1" applyFill="1" applyBorder="1" applyAlignment="1" applyProtection="1">
      <alignment wrapText="1"/>
      <protection locked="0"/>
    </xf>
    <xf numFmtId="0" fontId="7" fillId="18" borderId="61" xfId="0" applyFont="1" applyFill="1" applyBorder="1" applyAlignment="1">
      <alignment vertical="center" wrapText="1"/>
    </xf>
    <xf numFmtId="0" fontId="7" fillId="18" borderId="29" xfId="0" applyFont="1" applyFill="1" applyBorder="1" applyAlignment="1">
      <alignment wrapText="1"/>
    </xf>
    <xf numFmtId="0" fontId="7" fillId="18" borderId="48" xfId="0" applyFont="1" applyFill="1" applyBorder="1" applyAlignment="1">
      <alignment wrapText="1"/>
    </xf>
    <xf numFmtId="164" fontId="7" fillId="18" borderId="29" xfId="1" applyFont="1" applyFill="1" applyBorder="1" applyAlignment="1" applyProtection="1">
      <alignment horizontal="right" wrapText="1"/>
    </xf>
    <xf numFmtId="164" fontId="7" fillId="18" borderId="82" xfId="1" applyFont="1" applyFill="1" applyBorder="1" applyAlignment="1" applyProtection="1">
      <alignment horizontal="right" wrapText="1"/>
    </xf>
    <xf numFmtId="9" fontId="7" fillId="18" borderId="29" xfId="0" applyNumberFormat="1" applyFont="1" applyFill="1" applyBorder="1" applyAlignment="1">
      <alignment horizontal="right" wrapText="1"/>
    </xf>
    <xf numFmtId="9" fontId="7" fillId="18" borderId="82" xfId="0" applyNumberFormat="1" applyFont="1" applyFill="1" applyBorder="1" applyAlignment="1">
      <alignment horizontal="right" wrapText="1"/>
    </xf>
    <xf numFmtId="0" fontId="3" fillId="7" borderId="47" xfId="0" applyFont="1" applyFill="1" applyBorder="1" applyAlignment="1">
      <alignment horizontal="center" vertical="center" wrapText="1"/>
    </xf>
    <xf numFmtId="0" fontId="3" fillId="7" borderId="95" xfId="0" applyFont="1" applyFill="1" applyBorder="1" applyAlignment="1">
      <alignment vertical="center" wrapText="1"/>
    </xf>
    <xf numFmtId="164" fontId="3" fillId="7" borderId="29" xfId="0" applyNumberFormat="1" applyFont="1" applyFill="1" applyBorder="1" applyAlignment="1">
      <alignment horizontal="right" wrapText="1"/>
    </xf>
    <xf numFmtId="164" fontId="3" fillId="7" borderId="82" xfId="0" applyNumberFormat="1" applyFont="1" applyFill="1" applyBorder="1" applyAlignment="1">
      <alignment horizontal="right" wrapText="1"/>
    </xf>
    <xf numFmtId="9" fontId="3" fillId="7" borderId="29" xfId="3" applyFont="1" applyFill="1" applyBorder="1" applyAlignment="1" applyProtection="1">
      <alignment horizontal="right" wrapText="1"/>
    </xf>
    <xf numFmtId="9" fontId="3" fillId="7" borderId="82" xfId="3" applyFont="1" applyFill="1" applyBorder="1" applyAlignment="1" applyProtection="1">
      <alignment horizontal="right" wrapText="1"/>
    </xf>
    <xf numFmtId="0" fontId="1" fillId="2" borderId="82" xfId="0" applyFont="1" applyFill="1" applyBorder="1" applyAlignment="1">
      <alignment wrapText="1"/>
    </xf>
    <xf numFmtId="0" fontId="8" fillId="3" borderId="55" xfId="0" applyFont="1" applyFill="1" applyBorder="1" applyAlignment="1">
      <alignment horizontal="center" vertical="center" wrapText="1"/>
    </xf>
    <xf numFmtId="0" fontId="8" fillId="3" borderId="99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center" wrapText="1"/>
    </xf>
    <xf numFmtId="17" fontId="4" fillId="3" borderId="29" xfId="0" applyNumberFormat="1" applyFont="1" applyFill="1" applyBorder="1" applyAlignment="1">
      <alignment horizontal="center" wrapText="1"/>
    </xf>
    <xf numFmtId="17" fontId="4" fillId="3" borderId="82" xfId="0" applyNumberFormat="1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00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wrapText="1"/>
    </xf>
    <xf numFmtId="168" fontId="3" fillId="13" borderId="29" xfId="1" applyNumberFormat="1" applyFont="1" applyFill="1" applyBorder="1" applyAlignment="1" applyProtection="1">
      <alignment horizontal="right" wrapText="1"/>
      <protection locked="0"/>
    </xf>
    <xf numFmtId="164" fontId="3" fillId="13" borderId="29" xfId="1" applyFont="1" applyFill="1" applyBorder="1" applyAlignment="1" applyProtection="1">
      <alignment horizontal="right" wrapText="1"/>
      <protection locked="0"/>
    </xf>
    <xf numFmtId="164" fontId="3" fillId="2" borderId="82" xfId="1" applyFont="1" applyFill="1" applyBorder="1" applyAlignment="1" applyProtection="1">
      <alignment horizontal="right" wrapText="1"/>
    </xf>
    <xf numFmtId="168" fontId="3" fillId="2" borderId="29" xfId="1" applyNumberFormat="1" applyFont="1" applyFill="1" applyBorder="1" applyAlignment="1" applyProtection="1">
      <alignment horizontal="right" wrapText="1"/>
    </xf>
    <xf numFmtId="168" fontId="3" fillId="2" borderId="82" xfId="1" applyNumberFormat="1" applyFont="1" applyFill="1" applyBorder="1" applyAlignment="1" applyProtection="1">
      <alignment horizontal="right" wrapText="1"/>
    </xf>
    <xf numFmtId="0" fontId="3" fillId="2" borderId="96" xfId="0" applyFont="1" applyFill="1" applyBorder="1" applyAlignment="1">
      <alignment wrapText="1"/>
    </xf>
    <xf numFmtId="9" fontId="3" fillId="2" borderId="89" xfId="3" applyFont="1" applyFill="1" applyBorder="1" applyAlignment="1" applyProtection="1">
      <alignment wrapText="1"/>
    </xf>
    <xf numFmtId="0" fontId="3" fillId="2" borderId="89" xfId="0" applyFont="1" applyFill="1" applyBorder="1" applyAlignment="1">
      <alignment wrapText="1"/>
    </xf>
    <xf numFmtId="0" fontId="8" fillId="3" borderId="52" xfId="0" applyFont="1" applyFill="1" applyBorder="1" applyAlignment="1">
      <alignment horizontal="center" vertical="center" wrapText="1"/>
    </xf>
    <xf numFmtId="0" fontId="8" fillId="3" borderId="101" xfId="0" applyFont="1" applyFill="1" applyBorder="1" applyAlignment="1">
      <alignment horizontal="center" vertical="center" wrapText="1"/>
    </xf>
    <xf numFmtId="0" fontId="3" fillId="2" borderId="102" xfId="0" applyFont="1" applyFill="1" applyBorder="1" applyAlignment="1">
      <alignment wrapText="1"/>
    </xf>
    <xf numFmtId="168" fontId="3" fillId="2" borderId="53" xfId="1" applyNumberFormat="1" applyFont="1" applyFill="1" applyBorder="1" applyAlignment="1" applyProtection="1">
      <alignment horizontal="right" wrapText="1"/>
    </xf>
    <xf numFmtId="168" fontId="3" fillId="2" borderId="103" xfId="1" applyNumberFormat="1" applyFont="1" applyFill="1" applyBorder="1" applyAlignment="1" applyProtection="1">
      <alignment horizontal="right" wrapText="1"/>
    </xf>
    <xf numFmtId="0" fontId="5" fillId="2" borderId="0" xfId="0" applyFont="1" applyFill="1"/>
    <xf numFmtId="0" fontId="24" fillId="2" borderId="0" xfId="0" applyFont="1" applyFill="1"/>
    <xf numFmtId="0" fontId="9" fillId="2" borderId="0" xfId="0" applyFont="1" applyFill="1"/>
    <xf numFmtId="0" fontId="25" fillId="2" borderId="0" xfId="0" applyFont="1" applyFill="1"/>
    <xf numFmtId="168" fontId="1" fillId="2" borderId="0" xfId="0" applyNumberFormat="1" applyFont="1" applyFill="1"/>
    <xf numFmtId="0" fontId="1" fillId="2" borderId="0" xfId="0" applyFont="1" applyFill="1" applyProtection="1">
      <protection locked="0"/>
    </xf>
    <xf numFmtId="168" fontId="1" fillId="2" borderId="0" xfId="0" applyNumberFormat="1" applyFont="1" applyFill="1" applyAlignment="1">
      <alignment wrapText="1"/>
    </xf>
    <xf numFmtId="0" fontId="1" fillId="2" borderId="0" xfId="0" applyFont="1" applyFill="1" applyAlignment="1" applyProtection="1">
      <alignment wrapText="1"/>
      <protection locked="0"/>
    </xf>
    <xf numFmtId="168" fontId="3" fillId="2" borderId="0" xfId="0" applyNumberFormat="1" applyFont="1" applyFill="1" applyAlignment="1">
      <alignment vertical="center" wrapText="1"/>
    </xf>
    <xf numFmtId="17" fontId="7" fillId="6" borderId="108" xfId="0" applyNumberFormat="1" applyFont="1" applyFill="1" applyBorder="1" applyAlignment="1">
      <alignment horizontal="center" vertical="center" wrapText="1"/>
    </xf>
    <xf numFmtId="17" fontId="7" fillId="6" borderId="14" xfId="0" applyNumberFormat="1" applyFont="1" applyFill="1" applyBorder="1" applyAlignment="1">
      <alignment horizontal="center" vertical="center" wrapText="1"/>
    </xf>
    <xf numFmtId="168" fontId="7" fillId="6" borderId="109" xfId="0" applyNumberFormat="1" applyFont="1" applyFill="1" applyBorder="1" applyAlignment="1">
      <alignment horizontal="center" vertical="center" wrapText="1"/>
    </xf>
    <xf numFmtId="17" fontId="7" fillId="3" borderId="110" xfId="0" applyNumberFormat="1" applyFont="1" applyFill="1" applyBorder="1" applyAlignment="1" applyProtection="1">
      <alignment horizontal="center" vertical="center" wrapText="1"/>
      <protection locked="0"/>
    </xf>
    <xf numFmtId="17" fontId="7" fillId="3" borderId="111" xfId="0" applyNumberFormat="1" applyFont="1" applyFill="1" applyBorder="1" applyAlignment="1" applyProtection="1">
      <alignment horizontal="center" vertical="center" wrapText="1"/>
      <protection locked="0"/>
    </xf>
    <xf numFmtId="17" fontId="7" fillId="3" borderId="112" xfId="0" applyNumberFormat="1" applyFont="1" applyFill="1" applyBorder="1" applyAlignment="1">
      <alignment horizontal="center" vertical="center" wrapText="1"/>
    </xf>
    <xf numFmtId="0" fontId="1" fillId="2" borderId="113" xfId="0" applyFont="1" applyFill="1" applyBorder="1" applyAlignment="1">
      <alignment wrapText="1"/>
    </xf>
    <xf numFmtId="164" fontId="1" fillId="2" borderId="114" xfId="1" applyFont="1" applyFill="1" applyBorder="1" applyAlignment="1" applyProtection="1">
      <alignment horizontal="right" wrapText="1"/>
    </xf>
    <xf numFmtId="164" fontId="1" fillId="13" borderId="29" xfId="1" applyFont="1" applyFill="1" applyBorder="1" applyAlignment="1" applyProtection="1">
      <alignment horizontal="right" wrapText="1"/>
    </xf>
    <xf numFmtId="168" fontId="1" fillId="2" borderId="115" xfId="1" applyNumberFormat="1" applyFont="1" applyFill="1" applyBorder="1" applyAlignment="1" applyProtection="1">
      <alignment horizontal="right" wrapText="1"/>
    </xf>
    <xf numFmtId="0" fontId="1" fillId="2" borderId="114" xfId="0" applyFont="1" applyFill="1" applyBorder="1" applyAlignment="1">
      <alignment wrapText="1"/>
    </xf>
    <xf numFmtId="0" fontId="1" fillId="2" borderId="84" xfId="0" applyFont="1" applyFill="1" applyBorder="1" applyAlignment="1">
      <alignment wrapText="1"/>
    </xf>
    <xf numFmtId="0" fontId="1" fillId="2" borderId="116" xfId="0" applyFont="1" applyFill="1" applyBorder="1" applyAlignment="1">
      <alignment wrapText="1"/>
    </xf>
    <xf numFmtId="168" fontId="1" fillId="2" borderId="117" xfId="1" applyNumberFormat="1" applyFont="1" applyFill="1" applyBorder="1" applyAlignment="1" applyProtection="1">
      <alignment horizontal="right" wrapText="1"/>
    </xf>
    <xf numFmtId="164" fontId="1" fillId="2" borderId="83" xfId="1" applyFont="1" applyFill="1" applyBorder="1" applyAlignment="1" applyProtection="1">
      <alignment horizontal="right" wrapText="1"/>
      <protection locked="0"/>
    </xf>
    <xf numFmtId="164" fontId="3" fillId="12" borderId="90" xfId="1" applyFont="1" applyFill="1" applyBorder="1" applyAlignment="1" applyProtection="1">
      <alignment horizontal="right" vertical="center" wrapText="1"/>
    </xf>
    <xf numFmtId="164" fontId="3" fillId="12" borderId="118" xfId="1" applyFont="1" applyFill="1" applyBorder="1" applyAlignment="1" applyProtection="1">
      <alignment horizontal="right" vertical="center" wrapText="1"/>
    </xf>
    <xf numFmtId="164" fontId="3" fillId="12" borderId="119" xfId="1" applyFont="1" applyFill="1" applyBorder="1" applyAlignment="1" applyProtection="1">
      <alignment horizontal="right" vertical="center" wrapText="1"/>
    </xf>
    <xf numFmtId="168" fontId="3" fillId="12" borderId="120" xfId="1" applyNumberFormat="1" applyFont="1" applyFill="1" applyBorder="1" applyAlignment="1" applyProtection="1">
      <alignment horizontal="right" vertical="center" wrapText="1"/>
    </xf>
    <xf numFmtId="0" fontId="1" fillId="2" borderId="121" xfId="0" applyFont="1" applyFill="1" applyBorder="1" applyAlignment="1">
      <alignment wrapText="1"/>
    </xf>
    <xf numFmtId="0" fontId="1" fillId="2" borderId="122" xfId="0" applyFont="1" applyFill="1" applyBorder="1" applyAlignment="1">
      <alignment wrapText="1"/>
    </xf>
    <xf numFmtId="168" fontId="1" fillId="2" borderId="123" xfId="0" applyNumberFormat="1" applyFont="1" applyFill="1" applyBorder="1" applyAlignment="1">
      <alignment wrapText="1"/>
    </xf>
    <xf numFmtId="0" fontId="6" fillId="5" borderId="124" xfId="0" applyFont="1" applyFill="1" applyBorder="1" applyAlignment="1">
      <alignment horizontal="center" vertical="center" wrapText="1"/>
    </xf>
    <xf numFmtId="17" fontId="6" fillId="5" borderId="124" xfId="0" applyNumberFormat="1" applyFont="1" applyFill="1" applyBorder="1" applyAlignment="1">
      <alignment horizontal="center" vertical="center" wrapText="1"/>
    </xf>
    <xf numFmtId="17" fontId="6" fillId="5" borderId="125" xfId="0" applyNumberFormat="1" applyFont="1" applyFill="1" applyBorder="1" applyAlignment="1">
      <alignment horizontal="center" vertical="center" wrapText="1"/>
    </xf>
    <xf numFmtId="168" fontId="6" fillId="5" borderId="126" xfId="0" applyNumberFormat="1" applyFont="1" applyFill="1" applyBorder="1" applyAlignment="1">
      <alignment horizontal="center" vertical="center" wrapText="1"/>
    </xf>
    <xf numFmtId="17" fontId="6" fillId="5" borderId="125" xfId="0" applyNumberFormat="1" applyFont="1" applyFill="1" applyBorder="1" applyAlignment="1" applyProtection="1">
      <alignment horizontal="center" vertical="center" wrapText="1"/>
      <protection locked="0"/>
    </xf>
    <xf numFmtId="9" fontId="1" fillId="13" borderId="114" xfId="3" applyFont="1" applyFill="1" applyBorder="1" applyAlignment="1" applyProtection="1">
      <alignment wrapText="1"/>
      <protection locked="0"/>
    </xf>
    <xf numFmtId="49" fontId="1" fillId="2" borderId="0" xfId="0" applyNumberFormat="1" applyFont="1" applyFill="1" applyProtection="1">
      <protection locked="0"/>
    </xf>
    <xf numFmtId="9" fontId="3" fillId="5" borderId="118" xfId="1" applyNumberFormat="1" applyFont="1" applyFill="1" applyBorder="1" applyAlignment="1" applyProtection="1">
      <alignment horizontal="center" vertical="center" wrapText="1"/>
    </xf>
    <xf numFmtId="164" fontId="3" fillId="5" borderId="118" xfId="1" applyFont="1" applyFill="1" applyBorder="1" applyAlignment="1" applyProtection="1">
      <alignment horizontal="right" vertical="center" wrapText="1"/>
    </xf>
    <xf numFmtId="164" fontId="3" fillId="5" borderId="119" xfId="1" applyFont="1" applyFill="1" applyBorder="1" applyAlignment="1" applyProtection="1">
      <alignment horizontal="right" vertical="center" wrapText="1"/>
    </xf>
    <xf numFmtId="168" fontId="3" fillId="5" borderId="120" xfId="1" applyNumberFormat="1" applyFont="1" applyFill="1" applyBorder="1" applyAlignment="1" applyProtection="1">
      <alignment horizontal="right" vertical="center" wrapText="1"/>
    </xf>
    <xf numFmtId="164" fontId="3" fillId="5" borderId="118" xfId="1" applyFont="1" applyFill="1" applyBorder="1" applyAlignment="1" applyProtection="1">
      <alignment horizontal="left" vertical="center" wrapText="1"/>
    </xf>
    <xf numFmtId="9" fontId="3" fillId="5" borderId="127" xfId="0" applyNumberFormat="1" applyFont="1" applyFill="1" applyBorder="1" applyAlignment="1">
      <alignment horizontal="right" vertical="center" wrapText="1"/>
    </xf>
    <xf numFmtId="9" fontId="3" fillId="5" borderId="128" xfId="0" applyNumberFormat="1" applyFont="1" applyFill="1" applyBorder="1" applyAlignment="1">
      <alignment horizontal="right" vertical="center" wrapText="1"/>
    </xf>
    <xf numFmtId="168" fontId="3" fillId="5" borderId="129" xfId="0" applyNumberFormat="1" applyFont="1" applyFill="1" applyBorder="1" applyAlignment="1">
      <alignment horizontal="right" vertical="center" wrapText="1"/>
    </xf>
    <xf numFmtId="0" fontId="1" fillId="2" borderId="130" xfId="0" applyFont="1" applyFill="1" applyBorder="1" applyAlignment="1">
      <alignment wrapText="1"/>
    </xf>
    <xf numFmtId="0" fontId="1" fillId="2" borderId="131" xfId="0" applyFont="1" applyFill="1" applyBorder="1" applyAlignment="1">
      <alignment wrapText="1"/>
    </xf>
    <xf numFmtId="0" fontId="1" fillId="2" borderId="132" xfId="0" applyFont="1" applyFill="1" applyBorder="1" applyAlignment="1">
      <alignment wrapText="1"/>
    </xf>
    <xf numFmtId="168" fontId="1" fillId="2" borderId="133" xfId="0" applyNumberFormat="1" applyFont="1" applyFill="1" applyBorder="1" applyAlignment="1">
      <alignment wrapText="1"/>
    </xf>
    <xf numFmtId="0" fontId="7" fillId="14" borderId="63" xfId="0" applyFont="1" applyFill="1" applyBorder="1" applyAlignment="1">
      <alignment horizontal="center" vertical="center" wrapText="1"/>
    </xf>
    <xf numFmtId="0" fontId="7" fillId="14" borderId="135" xfId="0" applyFont="1" applyFill="1" applyBorder="1" applyAlignment="1">
      <alignment horizontal="center" vertical="center" wrapText="1"/>
    </xf>
    <xf numFmtId="17" fontId="7" fillId="14" borderId="136" xfId="0" applyNumberFormat="1" applyFont="1" applyFill="1" applyBorder="1" applyAlignment="1">
      <alignment horizontal="center" vertical="center" wrapText="1"/>
    </xf>
    <xf numFmtId="17" fontId="7" fillId="14" borderId="137" xfId="0" applyNumberFormat="1" applyFont="1" applyFill="1" applyBorder="1" applyAlignment="1">
      <alignment horizontal="center" vertical="center" wrapText="1"/>
    </xf>
    <xf numFmtId="168" fontId="7" fillId="14" borderId="138" xfId="0" applyNumberFormat="1" applyFont="1" applyFill="1" applyBorder="1" applyAlignment="1">
      <alignment horizontal="center" vertical="center" wrapText="1"/>
    </xf>
    <xf numFmtId="17" fontId="7" fillId="14" borderId="139" xfId="1" applyNumberFormat="1" applyFont="1" applyFill="1" applyBorder="1" applyAlignment="1" applyProtection="1">
      <alignment horizontal="center" vertical="center" wrapText="1"/>
    </xf>
    <xf numFmtId="17" fontId="7" fillId="14" borderId="140" xfId="1" applyNumberFormat="1" applyFont="1" applyFill="1" applyBorder="1" applyAlignment="1" applyProtection="1">
      <alignment horizontal="center" vertical="center" wrapText="1"/>
    </xf>
    <xf numFmtId="17" fontId="7" fillId="14" borderId="141" xfId="1" applyNumberFormat="1" applyFont="1" applyFill="1" applyBorder="1" applyAlignment="1" applyProtection="1">
      <alignment horizontal="center" vertical="center" wrapText="1"/>
    </xf>
    <xf numFmtId="0" fontId="1" fillId="2" borderId="142" xfId="0" applyFont="1" applyFill="1" applyBorder="1" applyAlignment="1">
      <alignment wrapText="1"/>
    </xf>
    <xf numFmtId="49" fontId="3" fillId="2" borderId="0" xfId="0" applyNumberFormat="1" applyFont="1" applyFill="1" applyProtection="1">
      <protection locked="0"/>
    </xf>
    <xf numFmtId="164" fontId="1" fillId="0" borderId="29" xfId="1" applyFont="1" applyBorder="1" applyAlignment="1" applyProtection="1">
      <alignment horizontal="right"/>
      <protection locked="0"/>
    </xf>
    <xf numFmtId="164" fontId="7" fillId="14" borderId="143" xfId="1" applyFont="1" applyFill="1" applyBorder="1" applyAlignment="1" applyProtection="1">
      <alignment horizontal="right" wrapText="1"/>
    </xf>
    <xf numFmtId="0" fontId="26" fillId="14" borderId="48" xfId="0" applyFont="1" applyFill="1" applyBorder="1" applyAlignment="1">
      <alignment wrapText="1"/>
    </xf>
    <xf numFmtId="0" fontId="26" fillId="14" borderId="142" xfId="0" applyFont="1" applyFill="1" applyBorder="1" applyAlignment="1">
      <alignment wrapText="1"/>
    </xf>
    <xf numFmtId="0" fontId="26" fillId="15" borderId="114" xfId="0" applyFont="1" applyFill="1" applyBorder="1" applyAlignment="1">
      <alignment wrapText="1"/>
    </xf>
    <xf numFmtId="9" fontId="7" fillId="15" borderId="114" xfId="3" applyFont="1" applyFill="1" applyBorder="1" applyAlignment="1" applyProtection="1">
      <alignment horizontal="right" wrapText="1"/>
    </xf>
    <xf numFmtId="9" fontId="7" fillId="15" borderId="115" xfId="3" applyFont="1" applyFill="1" applyBorder="1" applyAlignment="1" applyProtection="1">
      <alignment horizontal="right" wrapText="1"/>
    </xf>
    <xf numFmtId="9" fontId="1" fillId="2" borderId="142" xfId="0" applyNumberFormat="1" applyFont="1" applyFill="1" applyBorder="1" applyAlignment="1" applyProtection="1">
      <alignment wrapText="1"/>
      <protection locked="0"/>
    </xf>
    <xf numFmtId="0" fontId="1" fillId="2" borderId="142" xfId="0" applyFont="1" applyFill="1" applyBorder="1" applyAlignment="1" applyProtection="1">
      <alignment wrapText="1"/>
      <protection locked="0"/>
    </xf>
    <xf numFmtId="168" fontId="7" fillId="11" borderId="29" xfId="1" applyNumberFormat="1" applyFont="1" applyFill="1" applyBorder="1" applyAlignment="1" applyProtection="1">
      <alignment horizontal="right" wrapText="1"/>
    </xf>
    <xf numFmtId="168" fontId="7" fillId="11" borderId="144" xfId="1" applyNumberFormat="1" applyFont="1" applyFill="1" applyBorder="1" applyAlignment="1" applyProtection="1">
      <alignment horizontal="right" wrapText="1"/>
    </xf>
    <xf numFmtId="0" fontId="7" fillId="11" borderId="114" xfId="0" applyFont="1" applyFill="1" applyBorder="1" applyAlignment="1">
      <alignment wrapText="1"/>
    </xf>
    <xf numFmtId="9" fontId="7" fillId="11" borderId="145" xfId="0" applyNumberFormat="1" applyFont="1" applyFill="1" applyBorder="1" applyAlignment="1">
      <alignment horizontal="right" wrapText="1"/>
    </xf>
    <xf numFmtId="168" fontId="7" fillId="11" borderId="144" xfId="0" applyNumberFormat="1" applyFont="1" applyFill="1" applyBorder="1" applyAlignment="1">
      <alignment horizontal="right" wrapText="1"/>
    </xf>
    <xf numFmtId="168" fontId="6" fillId="16" borderId="48" xfId="1" applyNumberFormat="1" applyFont="1" applyFill="1" applyBorder="1" applyAlignment="1" applyProtection="1">
      <alignment horizontal="right" wrapText="1"/>
    </xf>
    <xf numFmtId="168" fontId="6" fillId="16" borderId="29" xfId="1" applyNumberFormat="1" applyFont="1" applyFill="1" applyBorder="1" applyAlignment="1" applyProtection="1">
      <alignment horizontal="right" wrapText="1"/>
    </xf>
    <xf numFmtId="168" fontId="6" fillId="16" borderId="144" xfId="1" applyNumberFormat="1" applyFont="1" applyFill="1" applyBorder="1" applyAlignment="1" applyProtection="1">
      <alignment horizontal="right" wrapText="1"/>
    </xf>
    <xf numFmtId="0" fontId="6" fillId="16" borderId="114" xfId="0" applyFont="1" applyFill="1" applyBorder="1" applyAlignment="1">
      <alignment wrapText="1"/>
    </xf>
    <xf numFmtId="9" fontId="6" fillId="16" borderId="145" xfId="0" applyNumberFormat="1" applyFont="1" applyFill="1" applyBorder="1" applyAlignment="1">
      <alignment horizontal="right" wrapText="1"/>
    </xf>
    <xf numFmtId="168" fontId="6" fillId="16" borderId="144" xfId="0" applyNumberFormat="1" applyFont="1" applyFill="1" applyBorder="1" applyAlignment="1">
      <alignment horizontal="right" wrapText="1"/>
    </xf>
    <xf numFmtId="0" fontId="6" fillId="7" borderId="29" xfId="0" applyFont="1" applyFill="1" applyBorder="1" applyAlignment="1">
      <alignment wrapText="1"/>
    </xf>
    <xf numFmtId="0" fontId="6" fillId="7" borderId="48" xfId="0" applyFont="1" applyFill="1" applyBorder="1" applyAlignment="1">
      <alignment wrapText="1"/>
    </xf>
    <xf numFmtId="168" fontId="6" fillId="7" borderId="29" xfId="1" applyNumberFormat="1" applyFont="1" applyFill="1" applyBorder="1" applyAlignment="1" applyProtection="1">
      <alignment horizontal="right" wrapText="1"/>
    </xf>
    <xf numFmtId="0" fontId="6" fillId="7" borderId="145" xfId="0" applyFont="1" applyFill="1" applyBorder="1" applyAlignment="1">
      <alignment wrapText="1"/>
    </xf>
    <xf numFmtId="9" fontId="6" fillId="7" borderId="29" xfId="0" applyNumberFormat="1" applyFont="1" applyFill="1" applyBorder="1" applyAlignment="1">
      <alignment horizontal="right" wrapText="1"/>
    </xf>
    <xf numFmtId="168" fontId="6" fillId="7" borderId="29" xfId="0" applyNumberFormat="1" applyFont="1" applyFill="1" applyBorder="1" applyAlignment="1">
      <alignment horizontal="right" wrapText="1"/>
    </xf>
    <xf numFmtId="0" fontId="6" fillId="14" borderId="47" xfId="0" applyFont="1" applyFill="1" applyBorder="1" applyAlignment="1">
      <alignment horizontal="center" vertical="center" wrapText="1"/>
    </xf>
    <xf numFmtId="0" fontId="26" fillId="18" borderId="89" xfId="0" applyFont="1" applyFill="1" applyBorder="1" applyAlignment="1">
      <alignment wrapText="1"/>
    </xf>
    <xf numFmtId="0" fontId="7" fillId="18" borderId="89" xfId="0" applyFont="1" applyFill="1" applyBorder="1" applyAlignment="1">
      <alignment wrapText="1"/>
    </xf>
    <xf numFmtId="9" fontId="7" fillId="18" borderId="96" xfId="0" applyNumberFormat="1" applyFont="1" applyFill="1" applyBorder="1" applyAlignment="1">
      <alignment horizontal="right" wrapText="1"/>
    </xf>
    <xf numFmtId="164" fontId="5" fillId="7" borderId="29" xfId="1" applyFont="1" applyFill="1" applyBorder="1" applyAlignment="1" applyProtection="1">
      <alignment horizontal="center" wrapText="1"/>
    </xf>
    <xf numFmtId="164" fontId="5" fillId="7" borderId="75" xfId="1" applyFont="1" applyFill="1" applyBorder="1" applyAlignment="1" applyProtection="1">
      <alignment horizontal="center" wrapText="1"/>
    </xf>
    <xf numFmtId="164" fontId="5" fillId="7" borderId="76" xfId="1" applyFont="1" applyFill="1" applyBorder="1" applyAlignment="1" applyProtection="1">
      <alignment horizontal="center" wrapText="1"/>
    </xf>
    <xf numFmtId="164" fontId="5" fillId="7" borderId="146" xfId="1" applyFont="1" applyFill="1" applyBorder="1" applyAlignment="1" applyProtection="1">
      <alignment horizontal="center" wrapText="1"/>
    </xf>
    <xf numFmtId="168" fontId="3" fillId="7" borderId="29" xfId="0" applyNumberFormat="1" applyFont="1" applyFill="1" applyBorder="1" applyAlignment="1">
      <alignment horizontal="right" wrapText="1"/>
    </xf>
    <xf numFmtId="164" fontId="1" fillId="2" borderId="0" xfId="0" applyNumberFormat="1" applyFont="1" applyFill="1" applyProtection="1">
      <protection locked="0"/>
    </xf>
    <xf numFmtId="164" fontId="1" fillId="2" borderId="0" xfId="0" applyNumberFormat="1" applyFont="1" applyFill="1" applyAlignment="1">
      <alignment wrapText="1"/>
    </xf>
    <xf numFmtId="17" fontId="7" fillId="3" borderId="29" xfId="0" applyNumberFormat="1" applyFont="1" applyFill="1" applyBorder="1" applyAlignment="1">
      <alignment horizontal="center" vertical="center" wrapText="1"/>
    </xf>
    <xf numFmtId="168" fontId="7" fillId="3" borderId="29" xfId="0" applyNumberFormat="1" applyFont="1" applyFill="1" applyBorder="1" applyAlignment="1">
      <alignment horizontal="center" vertical="center" wrapText="1"/>
    </xf>
    <xf numFmtId="17" fontId="7" fillId="3" borderId="136" xfId="0" applyNumberFormat="1" applyFont="1" applyFill="1" applyBorder="1" applyAlignment="1">
      <alignment horizontal="center" vertical="center" wrapText="1"/>
    </xf>
    <xf numFmtId="17" fontId="7" fillId="3" borderId="137" xfId="0" applyNumberFormat="1" applyFont="1" applyFill="1" applyBorder="1" applyAlignment="1">
      <alignment horizontal="center" vertical="center" wrapText="1"/>
    </xf>
    <xf numFmtId="17" fontId="7" fillId="3" borderId="138" xfId="0" applyNumberFormat="1" applyFont="1" applyFill="1" applyBorder="1" applyAlignment="1">
      <alignment horizontal="center" vertical="center" wrapText="1"/>
    </xf>
    <xf numFmtId="168" fontId="3" fillId="2" borderId="115" xfId="1" applyNumberFormat="1" applyFont="1" applyFill="1" applyBorder="1" applyAlignment="1" applyProtection="1">
      <alignment horizontal="right" wrapText="1"/>
    </xf>
    <xf numFmtId="168" fontId="3" fillId="2" borderId="114" xfId="1" applyNumberFormat="1" applyFont="1" applyFill="1" applyBorder="1" applyAlignment="1" applyProtection="1">
      <alignment horizontal="right" wrapText="1"/>
    </xf>
    <xf numFmtId="9" fontId="3" fillId="2" borderId="29" xfId="3" applyFont="1" applyFill="1" applyBorder="1" applyAlignment="1" applyProtection="1">
      <alignment wrapText="1"/>
    </xf>
    <xf numFmtId="168" fontId="3" fillId="2" borderId="142" xfId="1" applyNumberFormat="1" applyFont="1" applyFill="1" applyBorder="1" applyAlignment="1" applyProtection="1">
      <alignment horizontal="right" wrapText="1"/>
    </xf>
    <xf numFmtId="168" fontId="3" fillId="2" borderId="147" xfId="1" applyNumberFormat="1" applyFont="1" applyFill="1" applyBorder="1" applyAlignment="1" applyProtection="1">
      <alignment horizontal="right" wrapText="1"/>
    </xf>
    <xf numFmtId="168" fontId="1" fillId="2" borderId="0" xfId="0" applyNumberFormat="1" applyFont="1" applyFill="1" applyAlignment="1">
      <alignment horizontal="right" wrapText="1"/>
    </xf>
    <xf numFmtId="164" fontId="1" fillId="2" borderId="0" xfId="0" applyNumberFormat="1" applyFont="1" applyFill="1" applyAlignment="1">
      <alignment horizontal="right" wrapText="1"/>
    </xf>
    <xf numFmtId="164" fontId="3" fillId="2" borderId="0" xfId="0" applyNumberFormat="1" applyFont="1" applyFill="1"/>
    <xf numFmtId="164" fontId="1" fillId="2" borderId="0" xfId="1" applyFont="1" applyFill="1" applyBorder="1" applyProtection="1"/>
    <xf numFmtId="164" fontId="1" fillId="2" borderId="0" xfId="0" applyNumberFormat="1" applyFont="1" applyFill="1" applyAlignment="1" applyProtection="1">
      <alignment wrapText="1"/>
      <protection locked="0"/>
    </xf>
    <xf numFmtId="0" fontId="3" fillId="2" borderId="0" xfId="0" applyFont="1" applyFill="1" applyAlignment="1">
      <alignment wrapText="1"/>
    </xf>
    <xf numFmtId="164" fontId="1" fillId="2" borderId="0" xfId="1" applyFont="1" applyFill="1" applyBorder="1" applyAlignment="1" applyProtection="1">
      <alignment wrapText="1"/>
    </xf>
    <xf numFmtId="164" fontId="3" fillId="2" borderId="0" xfId="0" applyNumberFormat="1" applyFont="1" applyFill="1" applyAlignment="1">
      <alignment wrapText="1"/>
    </xf>
    <xf numFmtId="0" fontId="27" fillId="2" borderId="0" xfId="0" applyFont="1" applyFill="1" applyAlignment="1">
      <alignment wrapText="1"/>
    </xf>
    <xf numFmtId="167" fontId="1" fillId="2" borderId="0" xfId="0" applyNumberFormat="1" applyFont="1" applyFill="1" applyAlignment="1">
      <alignment wrapText="1"/>
    </xf>
    <xf numFmtId="10" fontId="1" fillId="2" borderId="0" xfId="0" applyNumberFormat="1" applyFont="1" applyFill="1" applyAlignment="1" applyProtection="1">
      <alignment wrapText="1"/>
      <protection locked="0"/>
    </xf>
    <xf numFmtId="17" fontId="7" fillId="14" borderId="148" xfId="1" applyNumberFormat="1" applyFont="1" applyFill="1" applyBorder="1" applyAlignment="1" applyProtection="1">
      <alignment horizontal="center" vertical="center" wrapText="1"/>
    </xf>
    <xf numFmtId="164" fontId="1" fillId="2" borderId="81" xfId="1" applyFont="1" applyFill="1" applyBorder="1" applyAlignment="1" applyProtection="1">
      <alignment horizontal="right" wrapText="1"/>
    </xf>
    <xf numFmtId="9" fontId="7" fillId="15" borderId="29" xfId="3" applyFont="1" applyFill="1" applyBorder="1" applyAlignment="1" applyProtection="1">
      <alignment horizontal="right" wrapText="1"/>
    </xf>
    <xf numFmtId="164" fontId="3" fillId="2" borderId="29" xfId="1" applyFont="1" applyFill="1" applyBorder="1" applyAlignment="1" applyProtection="1">
      <alignment horizontal="right" wrapText="1"/>
      <protection locked="0"/>
    </xf>
    <xf numFmtId="168" fontId="3" fillId="19" borderId="29" xfId="1" applyNumberFormat="1" applyFont="1" applyFill="1" applyBorder="1" applyAlignment="1" applyProtection="1">
      <alignment horizontal="right" wrapText="1"/>
      <protection locked="0"/>
    </xf>
    <xf numFmtId="168" fontId="1" fillId="2" borderId="0" xfId="0" applyNumberFormat="1" applyFont="1" applyFill="1" applyProtection="1">
      <protection locked="0"/>
    </xf>
    <xf numFmtId="0" fontId="21" fillId="3" borderId="149" xfId="0" applyFont="1" applyFill="1" applyBorder="1" applyAlignment="1">
      <alignment horizontal="center" vertical="center" wrapText="1"/>
    </xf>
    <xf numFmtId="0" fontId="21" fillId="3" borderId="70" xfId="0" applyFont="1" applyFill="1" applyBorder="1" applyAlignment="1">
      <alignment horizontal="center" vertical="center" wrapText="1"/>
    </xf>
    <xf numFmtId="0" fontId="7" fillId="3" borderId="150" xfId="0" applyFont="1" applyFill="1" applyBorder="1" applyAlignment="1">
      <alignment horizontal="center" vertical="center" wrapText="1"/>
    </xf>
    <xf numFmtId="0" fontId="7" fillId="3" borderId="151" xfId="0" applyFont="1" applyFill="1" applyBorder="1" applyAlignment="1">
      <alignment horizontal="center" vertical="center" wrapText="1"/>
    </xf>
    <xf numFmtId="0" fontId="7" fillId="3" borderId="152" xfId="0" applyFont="1" applyFill="1" applyBorder="1" applyAlignment="1">
      <alignment horizontal="center" vertical="center" wrapText="1"/>
    </xf>
    <xf numFmtId="0" fontId="7" fillId="3" borderId="153" xfId="0" applyFont="1" applyFill="1" applyBorder="1" applyAlignment="1">
      <alignment horizontal="center" vertical="center" wrapText="1"/>
    </xf>
    <xf numFmtId="0" fontId="1" fillId="13" borderId="51" xfId="0" applyFont="1" applyFill="1" applyBorder="1" applyAlignment="1">
      <alignment wrapText="1"/>
    </xf>
    <xf numFmtId="0" fontId="1" fillId="13" borderId="48" xfId="0" applyFont="1" applyFill="1" applyBorder="1" applyAlignment="1">
      <alignment wrapText="1"/>
    </xf>
    <xf numFmtId="164" fontId="1" fillId="13" borderId="156" xfId="1" applyFont="1" applyFill="1" applyBorder="1" applyAlignment="1" applyProtection="1">
      <alignment horizontal="right" wrapText="1"/>
    </xf>
    <xf numFmtId="164" fontId="1" fillId="13" borderId="81" xfId="1" applyFont="1" applyFill="1" applyBorder="1" applyAlignment="1" applyProtection="1">
      <alignment horizontal="right" wrapText="1"/>
    </xf>
    <xf numFmtId="164" fontId="1" fillId="13" borderId="157" xfId="1" applyFont="1" applyFill="1" applyBorder="1" applyAlignment="1" applyProtection="1">
      <alignment horizontal="right" wrapText="1"/>
    </xf>
    <xf numFmtId="164" fontId="1" fillId="13" borderId="143" xfId="1" applyFont="1" applyFill="1" applyBorder="1" applyAlignment="1" applyProtection="1">
      <alignment horizontal="right" wrapText="1"/>
    </xf>
    <xf numFmtId="164" fontId="1" fillId="2" borderId="73" xfId="1" applyFont="1" applyFill="1" applyBorder="1" applyAlignment="1" applyProtection="1">
      <alignment horizontal="right" wrapText="1"/>
    </xf>
    <xf numFmtId="164" fontId="1" fillId="13" borderId="158" xfId="1" applyFont="1" applyFill="1" applyBorder="1" applyAlignment="1" applyProtection="1">
      <alignment horizontal="right" wrapText="1"/>
    </xf>
    <xf numFmtId="0" fontId="1" fillId="13" borderId="29" xfId="0" applyFont="1" applyFill="1" applyBorder="1" applyAlignment="1">
      <alignment wrapText="1"/>
    </xf>
    <xf numFmtId="164" fontId="1" fillId="13" borderId="73" xfId="1" applyFont="1" applyFill="1" applyBorder="1" applyAlignment="1" applyProtection="1">
      <alignment horizontal="right" wrapText="1"/>
    </xf>
    <xf numFmtId="164" fontId="1" fillId="13" borderId="59" xfId="1" applyFont="1" applyFill="1" applyBorder="1" applyAlignment="1" applyProtection="1">
      <alignment horizontal="right" wrapText="1"/>
    </xf>
    <xf numFmtId="164" fontId="1" fillId="13" borderId="31" xfId="1" applyFont="1" applyFill="1" applyBorder="1" applyAlignment="1" applyProtection="1">
      <alignment horizontal="right" wrapText="1"/>
    </xf>
    <xf numFmtId="0" fontId="1" fillId="13" borderId="83" xfId="0" applyFont="1" applyFill="1" applyBorder="1" applyAlignment="1">
      <alignment wrapText="1"/>
    </xf>
    <xf numFmtId="164" fontId="3" fillId="12" borderId="73" xfId="1" applyFont="1" applyFill="1" applyBorder="1" applyAlignment="1" applyProtection="1">
      <alignment horizontal="right" vertical="center" wrapText="1"/>
    </xf>
    <xf numFmtId="164" fontId="3" fillId="12" borderId="29" xfId="1" applyFont="1" applyFill="1" applyBorder="1" applyAlignment="1" applyProtection="1">
      <alignment horizontal="right" vertical="center" wrapText="1"/>
    </xf>
    <xf numFmtId="164" fontId="3" fillId="12" borderId="25" xfId="1" applyFont="1" applyFill="1" applyBorder="1" applyAlignment="1" applyProtection="1">
      <alignment horizontal="right" vertical="center" wrapText="1"/>
    </xf>
    <xf numFmtId="164" fontId="3" fillId="12" borderId="143" xfId="1" applyFont="1" applyFill="1" applyBorder="1" applyAlignment="1" applyProtection="1">
      <alignment horizontal="right" vertical="center" wrapText="1"/>
    </xf>
    <xf numFmtId="0" fontId="1" fillId="2" borderId="73" xfId="0" applyFont="1" applyFill="1" applyBorder="1" applyAlignment="1">
      <alignment wrapText="1"/>
    </xf>
    <xf numFmtId="9" fontId="3" fillId="13" borderId="48" xfId="0" applyNumberFormat="1" applyFont="1" applyFill="1" applyBorder="1" applyAlignment="1">
      <alignment wrapText="1"/>
    </xf>
    <xf numFmtId="0" fontId="1" fillId="13" borderId="84" xfId="0" applyFont="1" applyFill="1" applyBorder="1" applyAlignment="1">
      <alignment wrapText="1"/>
    </xf>
    <xf numFmtId="164" fontId="3" fillId="5" borderId="85" xfId="1" applyFont="1" applyFill="1" applyBorder="1" applyAlignment="1" applyProtection="1">
      <alignment horizontal="left" vertical="center" wrapText="1"/>
    </xf>
    <xf numFmtId="9" fontId="3" fillId="5" borderId="90" xfId="3" applyFont="1" applyFill="1" applyBorder="1" applyAlignment="1" applyProtection="1">
      <alignment horizontal="right" vertical="center" wrapText="1"/>
    </xf>
    <xf numFmtId="164" fontId="3" fillId="5" borderId="73" xfId="1" applyFont="1" applyFill="1" applyBorder="1" applyAlignment="1" applyProtection="1">
      <alignment horizontal="right" vertical="center" wrapText="1"/>
    </xf>
    <xf numFmtId="164" fontId="3" fillId="5" borderId="25" xfId="1" applyFont="1" applyFill="1" applyBorder="1" applyAlignment="1" applyProtection="1">
      <alignment horizontal="right" vertical="center" wrapText="1"/>
    </xf>
    <xf numFmtId="164" fontId="3" fillId="5" borderId="2" xfId="1" applyFont="1" applyFill="1" applyBorder="1" applyAlignment="1" applyProtection="1">
      <alignment horizontal="right" vertical="center" wrapText="1"/>
    </xf>
    <xf numFmtId="9" fontId="3" fillId="5" borderId="73" xfId="0" applyNumberFormat="1" applyFont="1" applyFill="1" applyBorder="1" applyAlignment="1">
      <alignment horizontal="right" vertical="center" wrapText="1"/>
    </xf>
    <xf numFmtId="9" fontId="3" fillId="5" borderId="25" xfId="0" applyNumberFormat="1" applyFont="1" applyFill="1" applyBorder="1" applyAlignment="1">
      <alignment horizontal="right" vertical="center" wrapText="1"/>
    </xf>
    <xf numFmtId="0" fontId="8" fillId="14" borderId="7" xfId="0" applyFont="1" applyFill="1" applyBorder="1" applyAlignment="1">
      <alignment horizontal="center" vertical="center" wrapText="1"/>
    </xf>
    <xf numFmtId="0" fontId="8" fillId="14" borderId="87" xfId="0" applyFont="1" applyFill="1" applyBorder="1" applyAlignment="1">
      <alignment horizontal="center" vertical="center" wrapText="1"/>
    </xf>
    <xf numFmtId="164" fontId="1" fillId="13" borderId="29" xfId="1" applyFont="1" applyFill="1" applyBorder="1" applyAlignment="1" applyProtection="1">
      <alignment wrapText="1"/>
    </xf>
    <xf numFmtId="0" fontId="1" fillId="13" borderId="96" xfId="0" applyFont="1" applyFill="1" applyBorder="1" applyAlignment="1">
      <alignment wrapText="1"/>
    </xf>
    <xf numFmtId="0" fontId="1" fillId="13" borderId="89" xfId="0" applyFont="1" applyFill="1" applyBorder="1" applyAlignment="1">
      <alignment wrapText="1"/>
    </xf>
    <xf numFmtId="164" fontId="7" fillId="14" borderId="73" xfId="1" applyFont="1" applyFill="1" applyBorder="1" applyAlignment="1" applyProtection="1">
      <alignment horizontal="right" wrapText="1"/>
    </xf>
    <xf numFmtId="164" fontId="7" fillId="14" borderId="25" xfId="1" applyFont="1" applyFill="1" applyBorder="1" applyAlignment="1" applyProtection="1">
      <alignment horizontal="right" wrapText="1"/>
    </xf>
    <xf numFmtId="9" fontId="7" fillId="14" borderId="73" xfId="0" applyNumberFormat="1" applyFont="1" applyFill="1" applyBorder="1" applyAlignment="1">
      <alignment horizontal="right" wrapText="1"/>
    </xf>
    <xf numFmtId="9" fontId="7" fillId="14" borderId="25" xfId="0" applyNumberFormat="1" applyFont="1" applyFill="1" applyBorder="1" applyAlignment="1">
      <alignment horizontal="right" wrapText="1"/>
    </xf>
    <xf numFmtId="164" fontId="7" fillId="15" borderId="73" xfId="1" applyFont="1" applyFill="1" applyBorder="1" applyAlignment="1" applyProtection="1">
      <alignment horizontal="right" wrapText="1"/>
    </xf>
    <xf numFmtId="164" fontId="7" fillId="15" borderId="25" xfId="1" applyFont="1" applyFill="1" applyBorder="1" applyAlignment="1" applyProtection="1">
      <alignment horizontal="right" wrapText="1"/>
    </xf>
    <xf numFmtId="9" fontId="7" fillId="15" borderId="73" xfId="0" applyNumberFormat="1" applyFont="1" applyFill="1" applyBorder="1" applyAlignment="1">
      <alignment horizontal="right" wrapText="1"/>
    </xf>
    <xf numFmtId="9" fontId="7" fillId="15" borderId="25" xfId="0" applyNumberFormat="1" applyFont="1" applyFill="1" applyBorder="1" applyAlignment="1">
      <alignment horizontal="right" wrapText="1"/>
    </xf>
    <xf numFmtId="170" fontId="1" fillId="13" borderId="48" xfId="0" applyNumberFormat="1" applyFont="1" applyFill="1" applyBorder="1" applyAlignment="1">
      <alignment wrapText="1"/>
    </xf>
    <xf numFmtId="164" fontId="7" fillId="11" borderId="73" xfId="1" applyFont="1" applyFill="1" applyBorder="1" applyAlignment="1" applyProtection="1">
      <alignment horizontal="right" wrapText="1"/>
    </xf>
    <xf numFmtId="164" fontId="7" fillId="11" borderId="25" xfId="1" applyFont="1" applyFill="1" applyBorder="1" applyAlignment="1" applyProtection="1">
      <alignment horizontal="right" wrapText="1"/>
    </xf>
    <xf numFmtId="9" fontId="7" fillId="11" borderId="73" xfId="0" applyNumberFormat="1" applyFont="1" applyFill="1" applyBorder="1" applyAlignment="1">
      <alignment horizontal="right" wrapText="1"/>
    </xf>
    <xf numFmtId="9" fontId="7" fillId="11" borderId="25" xfId="0" applyNumberFormat="1" applyFont="1" applyFill="1" applyBorder="1" applyAlignment="1">
      <alignment horizontal="right" wrapText="1"/>
    </xf>
    <xf numFmtId="164" fontId="6" fillId="16" borderId="73" xfId="1" applyFont="1" applyFill="1" applyBorder="1" applyAlignment="1" applyProtection="1">
      <alignment horizontal="right" wrapText="1"/>
    </xf>
    <xf numFmtId="164" fontId="6" fillId="16" borderId="25" xfId="1" applyFont="1" applyFill="1" applyBorder="1" applyAlignment="1" applyProtection="1">
      <alignment horizontal="right" wrapText="1"/>
    </xf>
    <xf numFmtId="164" fontId="6" fillId="16" borderId="143" xfId="1" applyFont="1" applyFill="1" applyBorder="1" applyAlignment="1" applyProtection="1">
      <alignment horizontal="right" wrapText="1"/>
    </xf>
    <xf numFmtId="9" fontId="6" fillId="16" borderId="73" xfId="0" applyNumberFormat="1" applyFont="1" applyFill="1" applyBorder="1" applyAlignment="1">
      <alignment horizontal="right" wrapText="1"/>
    </xf>
    <xf numFmtId="9" fontId="6" fillId="16" borderId="25" xfId="0" applyNumberFormat="1" applyFont="1" applyFill="1" applyBorder="1" applyAlignment="1">
      <alignment horizontal="right" wrapText="1"/>
    </xf>
    <xf numFmtId="9" fontId="6" fillId="16" borderId="143" xfId="0" applyNumberFormat="1" applyFont="1" applyFill="1" applyBorder="1" applyAlignment="1">
      <alignment horizontal="right" wrapText="1"/>
    </xf>
    <xf numFmtId="164" fontId="3" fillId="7" borderId="73" xfId="1" applyFont="1" applyFill="1" applyBorder="1" applyAlignment="1" applyProtection="1">
      <alignment horizontal="right" wrapText="1"/>
    </xf>
    <xf numFmtId="164" fontId="3" fillId="7" borderId="143" xfId="1" applyFont="1" applyFill="1" applyBorder="1" applyAlignment="1" applyProtection="1">
      <alignment horizontal="right" wrapText="1"/>
    </xf>
    <xf numFmtId="9" fontId="3" fillId="7" borderId="73" xfId="0" applyNumberFormat="1" applyFont="1" applyFill="1" applyBorder="1" applyAlignment="1">
      <alignment horizontal="right" wrapText="1"/>
    </xf>
    <xf numFmtId="9" fontId="3" fillId="7" borderId="25" xfId="0" applyNumberFormat="1" applyFont="1" applyFill="1" applyBorder="1" applyAlignment="1">
      <alignment horizontal="right" wrapText="1"/>
    </xf>
    <xf numFmtId="9" fontId="3" fillId="7" borderId="143" xfId="0" applyNumberFormat="1" applyFont="1" applyFill="1" applyBorder="1" applyAlignment="1">
      <alignment horizontal="right" wrapText="1"/>
    </xf>
    <xf numFmtId="164" fontId="7" fillId="14" borderId="160" xfId="1" applyFont="1" applyFill="1" applyBorder="1" applyAlignment="1" applyProtection="1">
      <alignment horizontal="right" wrapText="1"/>
    </xf>
    <xf numFmtId="9" fontId="7" fillId="14" borderId="143" xfId="0" applyNumberFormat="1" applyFont="1" applyFill="1" applyBorder="1" applyAlignment="1">
      <alignment horizontal="right" wrapText="1"/>
    </xf>
    <xf numFmtId="164" fontId="7" fillId="18" borderId="73" xfId="1" applyFont="1" applyFill="1" applyBorder="1" applyAlignment="1" applyProtection="1">
      <alignment horizontal="right" wrapText="1"/>
    </xf>
    <xf numFmtId="164" fontId="7" fillId="18" borderId="25" xfId="1" applyFont="1" applyFill="1" applyBorder="1" applyAlignment="1" applyProtection="1">
      <alignment horizontal="right" wrapText="1"/>
    </xf>
    <xf numFmtId="164" fontId="7" fillId="18" borderId="143" xfId="1" applyFont="1" applyFill="1" applyBorder="1" applyAlignment="1" applyProtection="1">
      <alignment horizontal="right" wrapText="1"/>
    </xf>
    <xf numFmtId="9" fontId="7" fillId="18" borderId="73" xfId="0" applyNumberFormat="1" applyFont="1" applyFill="1" applyBorder="1" applyAlignment="1">
      <alignment horizontal="right" wrapText="1"/>
    </xf>
    <xf numFmtId="9" fontId="7" fillId="18" borderId="25" xfId="0" applyNumberFormat="1" applyFont="1" applyFill="1" applyBorder="1" applyAlignment="1">
      <alignment horizontal="right" wrapText="1"/>
    </xf>
    <xf numFmtId="9" fontId="7" fillId="18" borderId="143" xfId="0" applyNumberFormat="1" applyFont="1" applyFill="1" applyBorder="1" applyAlignment="1">
      <alignment horizontal="right" wrapText="1"/>
    </xf>
    <xf numFmtId="164" fontId="3" fillId="7" borderId="73" xfId="0" applyNumberFormat="1" applyFont="1" applyFill="1" applyBorder="1" applyAlignment="1">
      <alignment horizontal="right" wrapText="1"/>
    </xf>
    <xf numFmtId="164" fontId="3" fillId="7" borderId="25" xfId="0" applyNumberFormat="1" applyFont="1" applyFill="1" applyBorder="1" applyAlignment="1">
      <alignment horizontal="right" wrapText="1"/>
    </xf>
    <xf numFmtId="164" fontId="3" fillId="7" borderId="143" xfId="0" applyNumberFormat="1" applyFont="1" applyFill="1" applyBorder="1" applyAlignment="1">
      <alignment horizontal="right" wrapText="1"/>
    </xf>
    <xf numFmtId="9" fontId="3" fillId="7" borderId="73" xfId="3" applyFont="1" applyFill="1" applyBorder="1" applyAlignment="1" applyProtection="1">
      <alignment horizontal="right" wrapText="1"/>
    </xf>
    <xf numFmtId="9" fontId="3" fillId="7" borderId="25" xfId="3" applyFont="1" applyFill="1" applyBorder="1" applyAlignment="1" applyProtection="1">
      <alignment horizontal="right" wrapText="1"/>
    </xf>
    <xf numFmtId="9" fontId="3" fillId="7" borderId="143" xfId="3" applyFont="1" applyFill="1" applyBorder="1" applyAlignment="1" applyProtection="1">
      <alignment horizontal="right" wrapText="1"/>
    </xf>
    <xf numFmtId="0" fontId="1" fillId="2" borderId="35" xfId="0" applyFont="1" applyFill="1" applyBorder="1" applyAlignment="1">
      <alignment wrapText="1"/>
    </xf>
    <xf numFmtId="168" fontId="3" fillId="13" borderId="73" xfId="1" applyNumberFormat="1" applyFont="1" applyFill="1" applyBorder="1" applyAlignment="1" applyProtection="1">
      <alignment horizontal="right" wrapText="1"/>
    </xf>
    <xf numFmtId="168" fontId="3" fillId="13" borderId="29" xfId="1" applyNumberFormat="1" applyFont="1" applyFill="1" applyBorder="1" applyAlignment="1" applyProtection="1">
      <alignment horizontal="right" wrapText="1"/>
    </xf>
    <xf numFmtId="168" fontId="3" fillId="13" borderId="25" xfId="1" applyNumberFormat="1" applyFont="1" applyFill="1" applyBorder="1" applyAlignment="1" applyProtection="1">
      <alignment horizontal="right" wrapText="1"/>
    </xf>
    <xf numFmtId="164" fontId="3" fillId="13" borderId="82" xfId="1" applyFont="1" applyFill="1" applyBorder="1" applyAlignment="1" applyProtection="1">
      <alignment horizontal="right" wrapText="1"/>
    </xf>
    <xf numFmtId="168" fontId="3" fillId="2" borderId="73" xfId="1" applyNumberFormat="1" applyFont="1" applyFill="1" applyBorder="1" applyAlignment="1" applyProtection="1">
      <alignment horizontal="right" wrapText="1"/>
    </xf>
    <xf numFmtId="168" fontId="3" fillId="2" borderId="143" xfId="1" applyNumberFormat="1" applyFont="1" applyFill="1" applyBorder="1" applyAlignment="1" applyProtection="1">
      <alignment horizontal="right" wrapText="1"/>
    </xf>
    <xf numFmtId="168" fontId="3" fillId="2" borderId="25" xfId="1" applyNumberFormat="1" applyFont="1" applyFill="1" applyBorder="1" applyAlignment="1" applyProtection="1">
      <alignment horizontal="right" wrapText="1"/>
    </xf>
    <xf numFmtId="168" fontId="3" fillId="2" borderId="161" xfId="1" applyNumberFormat="1" applyFont="1" applyFill="1" applyBorder="1" applyAlignment="1" applyProtection="1">
      <alignment horizontal="right" wrapText="1"/>
    </xf>
    <xf numFmtId="168" fontId="3" fillId="2" borderId="162" xfId="1" applyNumberFormat="1" applyFont="1" applyFill="1" applyBorder="1" applyAlignment="1" applyProtection="1">
      <alignment horizontal="right" wrapText="1"/>
    </xf>
    <xf numFmtId="168" fontId="3" fillId="2" borderId="74" xfId="1" applyNumberFormat="1" applyFont="1" applyFill="1" applyBorder="1" applyAlignment="1" applyProtection="1">
      <alignment horizontal="right" wrapText="1"/>
    </xf>
    <xf numFmtId="168" fontId="3" fillId="2" borderId="163" xfId="1" applyNumberFormat="1" applyFont="1" applyFill="1" applyBorder="1" applyAlignment="1" applyProtection="1">
      <alignment horizontal="right" wrapText="1"/>
    </xf>
    <xf numFmtId="168" fontId="3" fillId="2" borderId="26" xfId="1" applyNumberFormat="1" applyFont="1" applyFill="1" applyBorder="1" applyAlignment="1" applyProtection="1">
      <alignment horizontal="right" wrapText="1"/>
    </xf>
    <xf numFmtId="17" fontId="4" fillId="3" borderId="23" xfId="0" applyNumberFormat="1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vertical="center" wrapText="1"/>
    </xf>
    <xf numFmtId="0" fontId="3" fillId="2" borderId="29" xfId="0" applyFont="1" applyFill="1" applyBorder="1" applyAlignment="1">
      <alignment horizontal="left" vertical="center" wrapText="1"/>
    </xf>
    <xf numFmtId="0" fontId="8" fillId="6" borderId="43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vertical="center" wrapText="1"/>
    </xf>
    <xf numFmtId="0" fontId="8" fillId="6" borderId="60" xfId="0" applyFont="1" applyFill="1" applyBorder="1" applyAlignment="1">
      <alignment horizontal="center" vertical="center" wrapText="1"/>
    </xf>
    <xf numFmtId="0" fontId="3" fillId="2" borderId="61" xfId="0" applyFont="1" applyFill="1" applyBorder="1" applyAlignment="1">
      <alignment vertical="center" wrapText="1"/>
    </xf>
    <xf numFmtId="0" fontId="3" fillId="2" borderId="61" xfId="0" applyFont="1" applyFill="1" applyBorder="1" applyAlignment="1">
      <alignment horizontal="left" vertical="center" wrapText="1"/>
    </xf>
    <xf numFmtId="0" fontId="8" fillId="6" borderId="50" xfId="0" applyFont="1" applyFill="1" applyBorder="1" applyAlignment="1">
      <alignment horizontal="center" vertical="center" wrapText="1"/>
    </xf>
    <xf numFmtId="0" fontId="8" fillId="6" borderId="43" xfId="0" applyFont="1" applyFill="1" applyBorder="1" applyAlignment="1">
      <alignment horizontal="center" wrapText="1"/>
    </xf>
    <xf numFmtId="0" fontId="8" fillId="3" borderId="43" xfId="0" applyFont="1" applyFill="1" applyBorder="1" applyAlignment="1">
      <alignment horizontal="center" vertical="center" wrapText="1"/>
    </xf>
    <xf numFmtId="0" fontId="10" fillId="0" borderId="68" xfId="0" applyFont="1" applyBorder="1" applyAlignment="1">
      <alignment horizontal="center"/>
    </xf>
    <xf numFmtId="0" fontId="13" fillId="9" borderId="69" xfId="0" applyFont="1" applyFill="1" applyBorder="1" applyAlignment="1">
      <alignment horizontal="center" vertical="center"/>
    </xf>
    <xf numFmtId="0" fontId="13" fillId="10" borderId="69" xfId="0" applyFont="1" applyFill="1" applyBorder="1" applyAlignment="1">
      <alignment horizontal="center" vertical="center"/>
    </xf>
    <xf numFmtId="0" fontId="14" fillId="8" borderId="69" xfId="0" applyFont="1" applyFill="1" applyBorder="1" applyAlignment="1">
      <alignment horizontal="center" vertical="center"/>
    </xf>
    <xf numFmtId="0" fontId="13" fillId="11" borderId="69" xfId="0" applyFont="1" applyFill="1" applyBorder="1" applyAlignment="1">
      <alignment horizontal="center" vertical="center"/>
    </xf>
    <xf numFmtId="0" fontId="19" fillId="3" borderId="72" xfId="0" applyFont="1" applyFill="1" applyBorder="1" applyAlignment="1">
      <alignment horizontal="center"/>
    </xf>
    <xf numFmtId="0" fontId="21" fillId="3" borderId="21" xfId="0" applyFont="1" applyFill="1" applyBorder="1" applyAlignment="1">
      <alignment horizontal="center" vertical="center" wrapText="1"/>
    </xf>
    <xf numFmtId="0" fontId="7" fillId="3" borderId="75" xfId="0" applyFont="1" applyFill="1" applyBorder="1" applyAlignment="1">
      <alignment horizontal="center" vertical="center" wrapText="1"/>
    </xf>
    <xf numFmtId="0" fontId="7" fillId="3" borderId="76" xfId="0" applyFont="1" applyFill="1" applyBorder="1" applyAlignment="1">
      <alignment horizontal="center" vertical="center" wrapText="1"/>
    </xf>
    <xf numFmtId="0" fontId="7" fillId="3" borderId="77" xfId="0" applyFont="1" applyFill="1" applyBorder="1" applyAlignment="1">
      <alignment horizontal="center" vertical="center" wrapText="1"/>
    </xf>
    <xf numFmtId="17" fontId="7" fillId="3" borderId="78" xfId="0" applyNumberFormat="1" applyFont="1" applyFill="1" applyBorder="1" applyAlignment="1" applyProtection="1">
      <alignment horizontal="center" vertical="center" wrapText="1"/>
      <protection locked="0"/>
    </xf>
    <xf numFmtId="17" fontId="7" fillId="3" borderId="79" xfId="0" applyNumberFormat="1" applyFont="1" applyFill="1" applyBorder="1" applyAlignment="1">
      <alignment horizontal="center" vertical="center" wrapText="1"/>
    </xf>
    <xf numFmtId="0" fontId="5" fillId="12" borderId="75" xfId="0" applyFont="1" applyFill="1" applyBorder="1" applyAlignment="1">
      <alignment horizontal="center" vertical="center" wrapText="1"/>
    </xf>
    <xf numFmtId="0" fontId="5" fillId="5" borderId="86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14" borderId="47" xfId="0" applyFont="1" applyFill="1" applyBorder="1" applyAlignment="1">
      <alignment horizontal="center" vertical="center" wrapText="1"/>
    </xf>
    <xf numFmtId="0" fontId="3" fillId="2" borderId="95" xfId="0" applyFont="1" applyFill="1" applyBorder="1" applyAlignment="1">
      <alignment vertical="center" wrapText="1"/>
    </xf>
    <xf numFmtId="0" fontId="7" fillId="15" borderId="47" xfId="0" applyFont="1" applyFill="1" applyBorder="1" applyAlignment="1">
      <alignment horizontal="center" vertical="center" wrapText="1"/>
    </xf>
    <xf numFmtId="0" fontId="3" fillId="2" borderId="95" xfId="0" applyFont="1" applyFill="1" applyBorder="1" applyAlignment="1">
      <alignment horizontal="left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6" fillId="16" borderId="47" xfId="0" applyFont="1" applyFill="1" applyBorder="1" applyAlignment="1">
      <alignment horizontal="center" vertical="center" wrapText="1"/>
    </xf>
    <xf numFmtId="0" fontId="3" fillId="2" borderId="97" xfId="0" applyFont="1" applyFill="1" applyBorder="1" applyAlignment="1">
      <alignment horizontal="left" vertical="center" wrapText="1"/>
    </xf>
    <xf numFmtId="0" fontId="6" fillId="7" borderId="62" xfId="0" applyFont="1" applyFill="1" applyBorder="1" applyAlignment="1">
      <alignment horizontal="center" vertical="center" wrapText="1"/>
    </xf>
    <xf numFmtId="0" fontId="7" fillId="18" borderId="47" xfId="0" applyFont="1" applyFill="1" applyBorder="1" applyAlignment="1">
      <alignment horizontal="center" vertical="center" wrapText="1"/>
    </xf>
    <xf numFmtId="0" fontId="3" fillId="2" borderId="98" xfId="0" applyFont="1" applyFill="1" applyBorder="1" applyAlignment="1">
      <alignment horizontal="left" vertical="center" wrapText="1"/>
    </xf>
    <xf numFmtId="0" fontId="3" fillId="2" borderId="97" xfId="0" applyFont="1" applyFill="1" applyBorder="1" applyAlignment="1">
      <alignment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7" fillId="3" borderId="104" xfId="0" applyFont="1" applyFill="1" applyBorder="1" applyAlignment="1">
      <alignment horizontal="center" vertical="center" wrapText="1"/>
    </xf>
    <xf numFmtId="0" fontId="7" fillId="3" borderId="105" xfId="0" applyFont="1" applyFill="1" applyBorder="1" applyAlignment="1">
      <alignment horizontal="center" vertical="center" wrapText="1"/>
    </xf>
    <xf numFmtId="17" fontId="7" fillId="6" borderId="106" xfId="0" applyNumberFormat="1" applyFont="1" applyFill="1" applyBorder="1" applyAlignment="1">
      <alignment horizontal="center" vertical="center" wrapText="1"/>
    </xf>
    <xf numFmtId="171" fontId="8" fillId="3" borderId="107" xfId="0" applyNumberFormat="1" applyFont="1" applyFill="1" applyBorder="1" applyAlignment="1">
      <alignment horizontal="center" vertical="center" wrapText="1"/>
    </xf>
    <xf numFmtId="0" fontId="7" fillId="14" borderId="134" xfId="0" applyFont="1" applyFill="1" applyBorder="1" applyAlignment="1">
      <alignment horizontal="center" vertical="center" wrapText="1"/>
    </xf>
    <xf numFmtId="0" fontId="7" fillId="15" borderId="40" xfId="0" applyFont="1" applyFill="1" applyBorder="1" applyAlignment="1">
      <alignment horizontal="center" vertical="center" wrapText="1"/>
    </xf>
    <xf numFmtId="0" fontId="21" fillId="3" borderId="55" xfId="0" applyFont="1" applyFill="1" applyBorder="1" applyAlignment="1">
      <alignment horizontal="center" vertical="center" wrapText="1"/>
    </xf>
    <xf numFmtId="0" fontId="7" fillId="3" borderId="154" xfId="0" applyFont="1" applyFill="1" applyBorder="1" applyAlignment="1">
      <alignment horizontal="center" vertical="center" wrapText="1"/>
    </xf>
    <xf numFmtId="17" fontId="8" fillId="3" borderId="155" xfId="0" applyNumberFormat="1" applyFont="1" applyFill="1" applyBorder="1" applyAlignment="1">
      <alignment horizontal="center" vertical="center" wrapText="1"/>
    </xf>
    <xf numFmtId="17" fontId="28" fillId="5" borderId="159" xfId="0" applyNumberFormat="1" applyFont="1" applyFill="1" applyBorder="1" applyAlignment="1">
      <alignment horizontal="center" vertical="center" wrapText="1"/>
    </xf>
    <xf numFmtId="17" fontId="7" fillId="3" borderId="159" xfId="0" applyNumberFormat="1" applyFont="1" applyFill="1" applyBorder="1" applyAlignment="1">
      <alignment horizontal="center" wrapText="1"/>
    </xf>
    <xf numFmtId="0" fontId="8" fillId="14" borderId="12" xfId="0" applyFont="1" applyFill="1" applyBorder="1" applyAlignment="1">
      <alignment horizontal="center" vertical="center" wrapText="1"/>
    </xf>
    <xf numFmtId="17" fontId="8" fillId="14" borderId="159" xfId="0" applyNumberFormat="1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/>
    </xf>
    <xf numFmtId="0" fontId="1" fillId="20" borderId="29" xfId="0" applyFont="1" applyFill="1" applyBorder="1" applyAlignment="1" applyProtection="1">
      <alignment wrapText="1"/>
      <protection locked="0"/>
    </xf>
  </cellXfs>
  <cellStyles count="7">
    <cellStyle name="Hiperlink" xfId="4" builtinId="8"/>
    <cellStyle name="Moeda" xfId="2" builtinId="4"/>
    <cellStyle name="Normal" xfId="0" builtinId="0"/>
    <cellStyle name="Normal 4" xfId="5" xr:uid="{00000000-0005-0000-0000-000006000000}"/>
    <cellStyle name="Porcentagem" xfId="3" builtinId="5"/>
    <cellStyle name="Vírgula" xfId="1" builtinId="3"/>
    <cellStyle name="Vírgula 2" xfId="6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70C0"/>
      <rgbColor rgb="FFA9D18E"/>
      <rgbColor rgb="FF808080"/>
      <rgbColor rgb="FF9999FF"/>
      <rgbColor rgb="FF7030A0"/>
      <rgbColor rgb="FFFFFFCC"/>
      <rgbColor rgb="FFCCFFFF"/>
      <rgbColor rgb="FF660066"/>
      <rgbColor rgb="FFFF8585"/>
      <rgbColor rgb="FF0563C1"/>
      <rgbColor rgb="FFFBE5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2CC"/>
      <rgbColor rgb="FF9DC3E6"/>
      <rgbColor rgb="FFFF99CC"/>
      <rgbColor rgb="FFCC99FF"/>
      <rgbColor rgb="FFF4B183"/>
      <rgbColor rgb="FF227ACB"/>
      <rgbColor rgb="FF33CCCC"/>
      <rgbColor rgb="FF99CC00"/>
      <rgbColor rgb="FFFFC000"/>
      <rgbColor rgb="FFFF9900"/>
      <rgbColor rgb="FFC55A11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a.me/message/H6MGSCI7SOJMK1?src=qr" TargetMode="Externa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285840</xdr:colOff>
      <xdr:row>1</xdr:row>
      <xdr:rowOff>5760</xdr:rowOff>
    </xdr:from>
    <xdr:to>
      <xdr:col>2</xdr:col>
      <xdr:colOff>601200</xdr:colOff>
      <xdr:row>3</xdr:row>
      <xdr:rowOff>9720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840" y="196200"/>
          <a:ext cx="1876320" cy="489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47520</xdr:rowOff>
    </xdr:from>
    <xdr:to>
      <xdr:col>0</xdr:col>
      <xdr:colOff>1780920</xdr:colOff>
      <xdr:row>8</xdr:row>
      <xdr:rowOff>74520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2819160"/>
          <a:ext cx="1780920" cy="59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4</xdr:row>
      <xdr:rowOff>133200</xdr:rowOff>
    </xdr:from>
    <xdr:to>
      <xdr:col>0</xdr:col>
      <xdr:colOff>2476080</xdr:colOff>
      <xdr:row>5</xdr:row>
      <xdr:rowOff>147600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440" y="2714400"/>
          <a:ext cx="2447640" cy="20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11880</xdr:colOff>
      <xdr:row>1</xdr:row>
      <xdr:rowOff>23760</xdr:rowOff>
    </xdr:from>
    <xdr:to>
      <xdr:col>1</xdr:col>
      <xdr:colOff>204480</xdr:colOff>
      <xdr:row>3</xdr:row>
      <xdr:rowOff>15480</xdr:rowOff>
    </xdr:to>
    <xdr:pic>
      <xdr:nvPicPr>
        <xdr:cNvPr id="3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880" y="243000"/>
          <a:ext cx="2302200" cy="55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388080</xdr:colOff>
      <xdr:row>1</xdr:row>
      <xdr:rowOff>720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97680" cy="219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5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213480</xdr:rowOff>
    </xdr:to>
    <xdr:pic>
      <xdr:nvPicPr>
        <xdr:cNvPr id="6" name="Imagem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7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218520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8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9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213480</xdr:rowOff>
    </xdr:to>
    <xdr:pic>
      <xdr:nvPicPr>
        <xdr:cNvPr id="10" name="Imagem 2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11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216720</xdr:rowOff>
    </xdr:to>
    <xdr:pic>
      <xdr:nvPicPr>
        <xdr:cNvPr id="12" name="Imagem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6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13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213480</xdr:rowOff>
    </xdr:to>
    <xdr:pic>
      <xdr:nvPicPr>
        <xdr:cNvPr id="14" name="Imagem 2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15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213480</xdr:rowOff>
    </xdr:to>
    <xdr:pic>
      <xdr:nvPicPr>
        <xdr:cNvPr id="16" name="Imagem 2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17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1</xdr:row>
      <xdr:rowOff>820</xdr:rowOff>
    </xdr:to>
    <xdr:pic>
      <xdr:nvPicPr>
        <xdr:cNvPr id="18" name="Imagem 2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6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19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216720</xdr:rowOff>
    </xdr:to>
    <xdr:pic>
      <xdr:nvPicPr>
        <xdr:cNvPr id="20" name="Imagem 2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6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21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213480</xdr:rowOff>
    </xdr:to>
    <xdr:pic>
      <xdr:nvPicPr>
        <xdr:cNvPr id="22" name="Imagem 2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23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213480</xdr:rowOff>
    </xdr:to>
    <xdr:pic>
      <xdr:nvPicPr>
        <xdr:cNvPr id="24" name="Imagem 2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25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213480</xdr:rowOff>
    </xdr:to>
    <xdr:pic>
      <xdr:nvPicPr>
        <xdr:cNvPr id="26" name="Imagem 2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190440</xdr:rowOff>
    </xdr:from>
    <xdr:to>
      <xdr:col>1</xdr:col>
      <xdr:colOff>525240</xdr:colOff>
      <xdr:row>3</xdr:row>
      <xdr:rowOff>27360</xdr:rowOff>
    </xdr:to>
    <xdr:pic>
      <xdr:nvPicPr>
        <xdr:cNvPr id="27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90440"/>
          <a:ext cx="244368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531000</xdr:colOff>
      <xdr:row>0</xdr:row>
      <xdr:rowOff>213480</xdr:rowOff>
    </xdr:to>
    <xdr:pic>
      <xdr:nvPicPr>
        <xdr:cNvPr id="28" name="Imagem 2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49440" cy="21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11880</xdr:colOff>
      <xdr:row>1</xdr:row>
      <xdr:rowOff>23760</xdr:rowOff>
    </xdr:from>
    <xdr:to>
      <xdr:col>1</xdr:col>
      <xdr:colOff>204480</xdr:colOff>
      <xdr:row>3</xdr:row>
      <xdr:rowOff>15480</xdr:rowOff>
    </xdr:to>
    <xdr:pic>
      <xdr:nvPicPr>
        <xdr:cNvPr id="29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880" y="243000"/>
          <a:ext cx="2302200" cy="55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388080</xdr:colOff>
      <xdr:row>0</xdr:row>
      <xdr:rowOff>215280</xdr:rowOff>
    </xdr:to>
    <xdr:pic>
      <xdr:nvPicPr>
        <xdr:cNvPr id="30" name="Imagem 2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2497680" cy="215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57240</xdr:colOff>
      <xdr:row>2</xdr:row>
      <xdr:rowOff>9360</xdr:rowOff>
    </xdr:from>
    <xdr:to>
      <xdr:col>10</xdr:col>
      <xdr:colOff>323640</xdr:colOff>
      <xdr:row>11</xdr:row>
      <xdr:rowOff>7200</xdr:rowOff>
    </xdr:to>
    <xdr:pic>
      <xdr:nvPicPr>
        <xdr:cNvPr id="31" name="Imagem 2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7240" y="561960"/>
          <a:ext cx="7892640" cy="1674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1</xdr:row>
      <xdr:rowOff>304920</xdr:rowOff>
    </xdr:from>
    <xdr:to>
      <xdr:col>22</xdr:col>
      <xdr:colOff>514080</xdr:colOff>
      <xdr:row>13</xdr:row>
      <xdr:rowOff>149400</xdr:rowOff>
    </xdr:to>
    <xdr:pic>
      <xdr:nvPicPr>
        <xdr:cNvPr id="32" name="Imagem 3" descr="Resultado de imagem para tabela inss e irrf 2018 receita federal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95680" y="495360"/>
          <a:ext cx="8191080" cy="2273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99"/>
  <sheetViews>
    <sheetView zoomScale="75" zoomScaleNormal="75" workbookViewId="0">
      <selection activeCell="D34" sqref="D34"/>
    </sheetView>
  </sheetViews>
  <sheetFormatPr defaultColWidth="9.140625" defaultRowHeight="15" x14ac:dyDescent="0.25"/>
  <cols>
    <col min="1" max="1" width="24" style="15" customWidth="1"/>
    <col min="2" max="2" width="21.28515625" style="15" customWidth="1"/>
    <col min="3" max="3" width="23.140625" style="15" customWidth="1"/>
    <col min="4" max="11" width="11.140625" style="15" customWidth="1"/>
    <col min="12" max="12" width="13.85546875" style="15" customWidth="1"/>
    <col min="13" max="13" width="13.140625" style="15" customWidth="1"/>
    <col min="14" max="27" width="11.140625" style="15" customWidth="1"/>
    <col min="28" max="1024" width="9.140625" style="15"/>
  </cols>
  <sheetData>
    <row r="1" spans="1:27" ht="17.2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7.2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27" customHeight="1" x14ac:dyDescent="0.25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5.25" customHeight="1" x14ac:dyDescent="0.25">
      <c r="A4" s="16"/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x14ac:dyDescent="0.25">
      <c r="A5" s="16"/>
      <c r="B5" s="16"/>
      <c r="C5" s="16"/>
      <c r="D5" s="13">
        <v>43101</v>
      </c>
      <c r="E5" s="13"/>
      <c r="F5" s="13">
        <v>43132</v>
      </c>
      <c r="G5" s="13"/>
      <c r="H5" s="13">
        <v>43160</v>
      </c>
      <c r="I5" s="13"/>
      <c r="J5" s="13">
        <v>43191</v>
      </c>
      <c r="K5" s="13"/>
      <c r="L5" s="13">
        <v>43221</v>
      </c>
      <c r="M5" s="13"/>
      <c r="N5" s="13">
        <v>43252</v>
      </c>
      <c r="O5" s="13"/>
      <c r="P5" s="13">
        <v>43282</v>
      </c>
      <c r="Q5" s="13"/>
      <c r="R5" s="13">
        <v>43313</v>
      </c>
      <c r="S5" s="13"/>
      <c r="T5" s="13">
        <v>43344</v>
      </c>
      <c r="U5" s="13"/>
      <c r="V5" s="13">
        <v>43374</v>
      </c>
      <c r="W5" s="13"/>
      <c r="X5" s="13">
        <v>43405</v>
      </c>
      <c r="Y5" s="13"/>
      <c r="Z5" s="13">
        <v>43435</v>
      </c>
      <c r="AA5" s="13"/>
    </row>
    <row r="6" spans="1:27" ht="17.25" customHeight="1" x14ac:dyDescent="0.25">
      <c r="A6" s="12" t="s">
        <v>1</v>
      </c>
      <c r="B6" s="12"/>
      <c r="C6" s="19" t="s">
        <v>2</v>
      </c>
      <c r="D6" s="19" t="s">
        <v>3</v>
      </c>
      <c r="E6" s="20" t="s">
        <v>4</v>
      </c>
      <c r="F6" s="19" t="s">
        <v>3</v>
      </c>
      <c r="G6" s="20" t="s">
        <v>4</v>
      </c>
      <c r="H6" s="19" t="s">
        <v>3</v>
      </c>
      <c r="I6" s="20" t="s">
        <v>4</v>
      </c>
      <c r="J6" s="19" t="s">
        <v>3</v>
      </c>
      <c r="K6" s="20" t="s">
        <v>4</v>
      </c>
      <c r="L6" s="19" t="s">
        <v>3</v>
      </c>
      <c r="M6" s="20" t="s">
        <v>4</v>
      </c>
      <c r="N6" s="19" t="s">
        <v>3</v>
      </c>
      <c r="O6" s="20" t="s">
        <v>4</v>
      </c>
      <c r="P6" s="19" t="s">
        <v>3</v>
      </c>
      <c r="Q6" s="20" t="s">
        <v>4</v>
      </c>
      <c r="R6" s="19" t="s">
        <v>3</v>
      </c>
      <c r="S6" s="20" t="s">
        <v>4</v>
      </c>
      <c r="T6" s="19" t="s">
        <v>3</v>
      </c>
      <c r="U6" s="20" t="s">
        <v>4</v>
      </c>
      <c r="V6" s="19" t="s">
        <v>3</v>
      </c>
      <c r="W6" s="20" t="s">
        <v>4</v>
      </c>
      <c r="X6" s="19" t="s">
        <v>3</v>
      </c>
      <c r="Y6" s="20" t="s">
        <v>4</v>
      </c>
      <c r="Z6" s="19" t="s">
        <v>3</v>
      </c>
      <c r="AA6" s="20" t="s">
        <v>4</v>
      </c>
    </row>
    <row r="7" spans="1:27" ht="17.25" customHeight="1" x14ac:dyDescent="0.25">
      <c r="A7" s="12"/>
      <c r="B7" s="12"/>
      <c r="C7" s="21" t="s">
        <v>5</v>
      </c>
      <c r="D7" s="22">
        <v>4000</v>
      </c>
      <c r="E7" s="23">
        <v>4000</v>
      </c>
      <c r="F7" s="22">
        <v>4000</v>
      </c>
      <c r="G7" s="23"/>
      <c r="H7" s="22">
        <v>4000</v>
      </c>
      <c r="I7" s="23"/>
      <c r="J7" s="22">
        <v>4000</v>
      </c>
      <c r="K7" s="23"/>
      <c r="L7" s="22"/>
      <c r="M7" s="23"/>
      <c r="N7" s="22">
        <v>4000</v>
      </c>
      <c r="O7" s="23"/>
      <c r="P7" s="22">
        <v>4000</v>
      </c>
      <c r="Q7" s="23"/>
      <c r="R7" s="22">
        <v>4000</v>
      </c>
      <c r="S7" s="23"/>
      <c r="T7" s="22">
        <v>4000</v>
      </c>
      <c r="U7" s="23"/>
      <c r="V7" s="22">
        <v>4000</v>
      </c>
      <c r="W7" s="23"/>
      <c r="X7" s="22">
        <v>4000</v>
      </c>
      <c r="Y7" s="23"/>
      <c r="Z7" s="22">
        <v>4000</v>
      </c>
      <c r="AA7" s="23"/>
    </row>
    <row r="8" spans="1:27" ht="17.25" customHeight="1" x14ac:dyDescent="0.25">
      <c r="A8" s="12"/>
      <c r="B8" s="12"/>
      <c r="C8" s="24" t="s">
        <v>6</v>
      </c>
      <c r="D8" s="25">
        <v>0</v>
      </c>
      <c r="E8" s="26">
        <v>0</v>
      </c>
      <c r="F8" s="25">
        <v>0</v>
      </c>
      <c r="G8" s="26"/>
      <c r="H8" s="25">
        <v>0</v>
      </c>
      <c r="I8" s="26"/>
      <c r="J8" s="25">
        <v>0</v>
      </c>
      <c r="K8" s="26"/>
      <c r="L8" s="25"/>
      <c r="M8" s="26"/>
      <c r="N8" s="25">
        <v>0</v>
      </c>
      <c r="O8" s="26"/>
      <c r="P8" s="25">
        <v>0</v>
      </c>
      <c r="Q8" s="26"/>
      <c r="R8" s="25">
        <v>0</v>
      </c>
      <c r="S8" s="26"/>
      <c r="T8" s="25">
        <v>0</v>
      </c>
      <c r="U8" s="26"/>
      <c r="V8" s="25">
        <v>0</v>
      </c>
      <c r="W8" s="26"/>
      <c r="X8" s="25">
        <v>0</v>
      </c>
      <c r="Y8" s="26"/>
      <c r="Z8" s="25">
        <v>0</v>
      </c>
      <c r="AA8" s="26"/>
    </row>
    <row r="9" spans="1:27" ht="17.25" customHeight="1" x14ac:dyDescent="0.25">
      <c r="A9" s="12"/>
      <c r="B9" s="12"/>
      <c r="C9" s="24" t="s">
        <v>7</v>
      </c>
      <c r="D9" s="25">
        <v>0</v>
      </c>
      <c r="E9" s="26">
        <v>100</v>
      </c>
      <c r="F9" s="25">
        <v>0</v>
      </c>
      <c r="G9" s="26"/>
      <c r="H9" s="25">
        <v>0</v>
      </c>
      <c r="I9" s="26"/>
      <c r="J9" s="25">
        <v>0</v>
      </c>
      <c r="K9" s="26"/>
      <c r="L9" s="25"/>
      <c r="M9" s="26"/>
      <c r="N9" s="25">
        <v>0</v>
      </c>
      <c r="O9" s="26"/>
      <c r="P9" s="25">
        <v>0</v>
      </c>
      <c r="Q9" s="26"/>
      <c r="R9" s="25">
        <v>0</v>
      </c>
      <c r="S9" s="26"/>
      <c r="T9" s="25">
        <v>0</v>
      </c>
      <c r="U9" s="26"/>
      <c r="V9" s="25">
        <v>0</v>
      </c>
      <c r="W9" s="26"/>
      <c r="X9" s="25">
        <v>0</v>
      </c>
      <c r="Y9" s="26"/>
      <c r="Z9" s="25">
        <v>0</v>
      </c>
      <c r="AA9" s="26"/>
    </row>
    <row r="10" spans="1:27" ht="17.25" customHeight="1" x14ac:dyDescent="0.25">
      <c r="A10" s="12"/>
      <c r="B10" s="12"/>
      <c r="C10" s="24" t="s">
        <v>8</v>
      </c>
      <c r="D10" s="25">
        <v>0</v>
      </c>
      <c r="E10" s="26">
        <v>0</v>
      </c>
      <c r="F10" s="25">
        <v>0</v>
      </c>
      <c r="G10" s="26"/>
      <c r="H10" s="25">
        <v>0</v>
      </c>
      <c r="I10" s="26"/>
      <c r="J10" s="25">
        <v>0</v>
      </c>
      <c r="K10" s="26"/>
      <c r="L10" s="25"/>
      <c r="M10" s="26"/>
      <c r="N10" s="25">
        <v>0</v>
      </c>
      <c r="O10" s="26"/>
      <c r="P10" s="25">
        <v>0</v>
      </c>
      <c r="Q10" s="26"/>
      <c r="R10" s="25">
        <v>0</v>
      </c>
      <c r="S10" s="26"/>
      <c r="T10" s="25">
        <v>0</v>
      </c>
      <c r="U10" s="26"/>
      <c r="V10" s="25">
        <v>0</v>
      </c>
      <c r="W10" s="26"/>
      <c r="X10" s="25">
        <v>0</v>
      </c>
      <c r="Y10" s="26"/>
      <c r="Z10" s="25">
        <v>0</v>
      </c>
      <c r="AA10" s="26"/>
    </row>
    <row r="11" spans="1:27" ht="17.25" customHeight="1" x14ac:dyDescent="0.25">
      <c r="A11" s="12"/>
      <c r="B11" s="12"/>
      <c r="C11" s="24" t="s">
        <v>9</v>
      </c>
      <c r="D11" s="25">
        <v>0</v>
      </c>
      <c r="E11" s="26">
        <v>0</v>
      </c>
      <c r="F11" s="25">
        <v>0</v>
      </c>
      <c r="G11" s="26"/>
      <c r="H11" s="25">
        <v>0</v>
      </c>
      <c r="I11" s="26"/>
      <c r="J11" s="25">
        <v>0</v>
      </c>
      <c r="K11" s="26"/>
      <c r="L11" s="25"/>
      <c r="M11" s="26"/>
      <c r="N11" s="25">
        <v>0</v>
      </c>
      <c r="O11" s="26"/>
      <c r="P11" s="25">
        <v>0</v>
      </c>
      <c r="Q11" s="26"/>
      <c r="R11" s="25">
        <v>0</v>
      </c>
      <c r="S11" s="26"/>
      <c r="T11" s="25">
        <v>0</v>
      </c>
      <c r="U11" s="26"/>
      <c r="V11" s="25">
        <v>0</v>
      </c>
      <c r="W11" s="26"/>
      <c r="X11" s="25">
        <v>0</v>
      </c>
      <c r="Y11" s="26"/>
      <c r="Z11" s="25">
        <v>0</v>
      </c>
      <c r="AA11" s="26"/>
    </row>
    <row r="12" spans="1:27" ht="17.25" hidden="1" customHeight="1" x14ac:dyDescent="0.25">
      <c r="A12" s="12"/>
      <c r="B12" s="12"/>
      <c r="C12" s="24" t="s">
        <v>10</v>
      </c>
      <c r="D12" s="25">
        <v>0</v>
      </c>
      <c r="E12" s="26">
        <v>0</v>
      </c>
      <c r="F12" s="25">
        <v>0</v>
      </c>
      <c r="G12" s="26"/>
      <c r="H12" s="25">
        <v>0</v>
      </c>
      <c r="I12" s="26"/>
      <c r="J12" s="25">
        <v>0</v>
      </c>
      <c r="K12" s="26"/>
      <c r="L12" s="25">
        <v>0</v>
      </c>
      <c r="M12" s="26"/>
      <c r="N12" s="25">
        <v>0</v>
      </c>
      <c r="O12" s="26"/>
      <c r="P12" s="25">
        <v>0</v>
      </c>
      <c r="Q12" s="26"/>
      <c r="R12" s="25">
        <v>0</v>
      </c>
      <c r="S12" s="26"/>
      <c r="T12" s="25">
        <v>0</v>
      </c>
      <c r="U12" s="26"/>
      <c r="V12" s="25">
        <v>0</v>
      </c>
      <c r="W12" s="26"/>
      <c r="X12" s="25">
        <v>0</v>
      </c>
      <c r="Y12" s="26"/>
      <c r="Z12" s="25">
        <v>0</v>
      </c>
      <c r="AA12" s="26"/>
    </row>
    <row r="13" spans="1:27" ht="17.25" customHeight="1" x14ac:dyDescent="0.25">
      <c r="A13" s="12"/>
      <c r="B13" s="12"/>
      <c r="C13" s="27" t="s">
        <v>11</v>
      </c>
      <c r="D13" s="28">
        <f t="shared" ref="D13:AA13" si="0">SUM(D7:D12)</f>
        <v>4000</v>
      </c>
      <c r="E13" s="29">
        <f t="shared" si="0"/>
        <v>4100</v>
      </c>
      <c r="F13" s="28">
        <f t="shared" si="0"/>
        <v>4000</v>
      </c>
      <c r="G13" s="29">
        <f t="shared" si="0"/>
        <v>0</v>
      </c>
      <c r="H13" s="28">
        <f t="shared" si="0"/>
        <v>4000</v>
      </c>
      <c r="I13" s="29">
        <f t="shared" si="0"/>
        <v>0</v>
      </c>
      <c r="J13" s="28">
        <f t="shared" si="0"/>
        <v>4000</v>
      </c>
      <c r="K13" s="29">
        <f t="shared" si="0"/>
        <v>0</v>
      </c>
      <c r="L13" s="28">
        <f t="shared" si="0"/>
        <v>0</v>
      </c>
      <c r="M13" s="29">
        <f t="shared" si="0"/>
        <v>0</v>
      </c>
      <c r="N13" s="28">
        <f t="shared" si="0"/>
        <v>4000</v>
      </c>
      <c r="O13" s="29">
        <f t="shared" si="0"/>
        <v>0</v>
      </c>
      <c r="P13" s="28">
        <f t="shared" si="0"/>
        <v>4000</v>
      </c>
      <c r="Q13" s="29">
        <f t="shared" si="0"/>
        <v>0</v>
      </c>
      <c r="R13" s="28">
        <f t="shared" si="0"/>
        <v>4000</v>
      </c>
      <c r="S13" s="29">
        <f t="shared" si="0"/>
        <v>0</v>
      </c>
      <c r="T13" s="28">
        <f t="shared" si="0"/>
        <v>4000</v>
      </c>
      <c r="U13" s="29">
        <f t="shared" si="0"/>
        <v>0</v>
      </c>
      <c r="V13" s="28">
        <f t="shared" si="0"/>
        <v>4000</v>
      </c>
      <c r="W13" s="29">
        <f t="shared" si="0"/>
        <v>0</v>
      </c>
      <c r="X13" s="28">
        <f t="shared" si="0"/>
        <v>4000</v>
      </c>
      <c r="Y13" s="29">
        <f t="shared" si="0"/>
        <v>0</v>
      </c>
      <c r="Z13" s="28">
        <f t="shared" si="0"/>
        <v>4000</v>
      </c>
      <c r="AA13" s="29">
        <f t="shared" si="0"/>
        <v>0</v>
      </c>
    </row>
    <row r="14" spans="1:27" ht="3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7.25" hidden="1" customHeight="1" x14ac:dyDescent="0.25">
      <c r="A15" s="11" t="s">
        <v>12</v>
      </c>
      <c r="B15" s="11"/>
      <c r="C15" s="30" t="s">
        <v>2</v>
      </c>
      <c r="D15" s="30" t="s">
        <v>3</v>
      </c>
      <c r="E15" s="31" t="s">
        <v>4</v>
      </c>
      <c r="F15" s="30" t="s">
        <v>3</v>
      </c>
      <c r="G15" s="31" t="s">
        <v>4</v>
      </c>
      <c r="H15" s="30" t="s">
        <v>3</v>
      </c>
      <c r="I15" s="31" t="s">
        <v>4</v>
      </c>
      <c r="J15" s="30" t="s">
        <v>3</v>
      </c>
      <c r="K15" s="31" t="s">
        <v>4</v>
      </c>
      <c r="L15" s="30" t="s">
        <v>3</v>
      </c>
      <c r="M15" s="31" t="s">
        <v>4</v>
      </c>
      <c r="N15" s="30" t="s">
        <v>3</v>
      </c>
      <c r="O15" s="31" t="s">
        <v>4</v>
      </c>
      <c r="P15" s="30" t="s">
        <v>3</v>
      </c>
      <c r="Q15" s="31" t="s">
        <v>4</v>
      </c>
      <c r="R15" s="30" t="s">
        <v>3</v>
      </c>
      <c r="S15" s="31" t="s">
        <v>4</v>
      </c>
      <c r="T15" s="30" t="s">
        <v>3</v>
      </c>
      <c r="U15" s="31" t="s">
        <v>4</v>
      </c>
      <c r="V15" s="30" t="s">
        <v>3</v>
      </c>
      <c r="W15" s="31" t="s">
        <v>4</v>
      </c>
      <c r="X15" s="30" t="s">
        <v>3</v>
      </c>
      <c r="Y15" s="31" t="s">
        <v>4</v>
      </c>
      <c r="Z15" s="30" t="s">
        <v>3</v>
      </c>
      <c r="AA15" s="31" t="s">
        <v>4</v>
      </c>
    </row>
    <row r="16" spans="1:27" ht="17.25" hidden="1" customHeight="1" x14ac:dyDescent="0.25">
      <c r="A16" s="11"/>
      <c r="B16" s="11"/>
      <c r="C16" s="21" t="s">
        <v>13</v>
      </c>
      <c r="D16" s="22">
        <f>D7*10%</f>
        <v>400</v>
      </c>
      <c r="E16" s="23">
        <f>E13*10%</f>
        <v>410</v>
      </c>
      <c r="F16" s="22">
        <f>F7*10%</f>
        <v>400</v>
      </c>
      <c r="G16" s="23"/>
      <c r="H16" s="22">
        <f>H7*10%</f>
        <v>400</v>
      </c>
      <c r="I16" s="23"/>
      <c r="J16" s="22">
        <f>J7*10%</f>
        <v>400</v>
      </c>
      <c r="K16" s="23"/>
      <c r="L16" s="22">
        <f>L7*10%</f>
        <v>0</v>
      </c>
      <c r="M16" s="23"/>
      <c r="N16" s="22">
        <f>N7*10%</f>
        <v>400</v>
      </c>
      <c r="O16" s="23"/>
      <c r="P16" s="22">
        <f>P7*10%</f>
        <v>400</v>
      </c>
      <c r="Q16" s="23"/>
      <c r="R16" s="22">
        <f>R7*10%</f>
        <v>400</v>
      </c>
      <c r="S16" s="23"/>
      <c r="T16" s="22">
        <f>T7*10%</f>
        <v>400</v>
      </c>
      <c r="U16" s="23"/>
      <c r="V16" s="22">
        <f>V7*10%</f>
        <v>400</v>
      </c>
      <c r="W16" s="23"/>
      <c r="X16" s="22">
        <f>X7*10%</f>
        <v>400</v>
      </c>
      <c r="Y16" s="23"/>
      <c r="Z16" s="22">
        <f>Z7*10%</f>
        <v>400</v>
      </c>
      <c r="AA16" s="23"/>
    </row>
    <row r="17" spans="1:27" ht="17.25" hidden="1" customHeight="1" x14ac:dyDescent="0.25">
      <c r="A17" s="11"/>
      <c r="B17" s="11"/>
      <c r="C17" s="32" t="s">
        <v>14</v>
      </c>
      <c r="D17" s="25">
        <v>0</v>
      </c>
      <c r="E17" s="26">
        <v>0</v>
      </c>
      <c r="F17" s="25">
        <v>0</v>
      </c>
      <c r="G17" s="26"/>
      <c r="H17" s="25">
        <v>0</v>
      </c>
      <c r="I17" s="26"/>
      <c r="J17" s="25">
        <v>0</v>
      </c>
      <c r="K17" s="26"/>
      <c r="L17" s="25">
        <v>0</v>
      </c>
      <c r="M17" s="26"/>
      <c r="N17" s="25">
        <v>0</v>
      </c>
      <c r="O17" s="26"/>
      <c r="P17" s="25">
        <v>0</v>
      </c>
      <c r="Q17" s="26"/>
      <c r="R17" s="25">
        <v>0</v>
      </c>
      <c r="S17" s="26"/>
      <c r="T17" s="25">
        <v>0</v>
      </c>
      <c r="U17" s="26"/>
      <c r="V17" s="25">
        <v>0</v>
      </c>
      <c r="W17" s="26"/>
      <c r="X17" s="25">
        <v>0</v>
      </c>
      <c r="Y17" s="26"/>
      <c r="Z17" s="25">
        <v>0</v>
      </c>
      <c r="AA17" s="26"/>
    </row>
    <row r="18" spans="1:27" ht="17.25" hidden="1" customHeight="1" x14ac:dyDescent="0.25">
      <c r="A18" s="11"/>
      <c r="B18" s="11"/>
      <c r="C18" s="24" t="s">
        <v>15</v>
      </c>
      <c r="D18" s="25">
        <v>0</v>
      </c>
      <c r="E18" s="26">
        <v>0</v>
      </c>
      <c r="F18" s="25">
        <v>0</v>
      </c>
      <c r="G18" s="26"/>
      <c r="H18" s="25">
        <v>0</v>
      </c>
      <c r="I18" s="26"/>
      <c r="J18" s="25">
        <v>0</v>
      </c>
      <c r="K18" s="26"/>
      <c r="L18" s="25">
        <v>0</v>
      </c>
      <c r="M18" s="26"/>
      <c r="N18" s="25">
        <v>0</v>
      </c>
      <c r="O18" s="26"/>
      <c r="P18" s="25">
        <v>0</v>
      </c>
      <c r="Q18" s="26"/>
      <c r="R18" s="25">
        <v>0</v>
      </c>
      <c r="S18" s="26"/>
      <c r="T18" s="25">
        <v>0</v>
      </c>
      <c r="U18" s="26"/>
      <c r="V18" s="25">
        <v>0</v>
      </c>
      <c r="W18" s="26"/>
      <c r="X18" s="25">
        <v>0</v>
      </c>
      <c r="Y18" s="26"/>
      <c r="Z18" s="25">
        <v>0</v>
      </c>
      <c r="AA18" s="26"/>
    </row>
    <row r="19" spans="1:27" ht="17.25" hidden="1" customHeight="1" x14ac:dyDescent="0.25">
      <c r="A19" s="11"/>
      <c r="B19" s="11"/>
      <c r="C19" s="24" t="s">
        <v>16</v>
      </c>
      <c r="D19" s="25">
        <v>0</v>
      </c>
      <c r="E19" s="26">
        <v>0</v>
      </c>
      <c r="F19" s="25">
        <v>0</v>
      </c>
      <c r="G19" s="26"/>
      <c r="H19" s="25">
        <v>0</v>
      </c>
      <c r="I19" s="26"/>
      <c r="J19" s="25">
        <v>0</v>
      </c>
      <c r="K19" s="26"/>
      <c r="L19" s="25">
        <v>0</v>
      </c>
      <c r="M19" s="26"/>
      <c r="N19" s="25">
        <v>0</v>
      </c>
      <c r="O19" s="26"/>
      <c r="P19" s="25">
        <v>0</v>
      </c>
      <c r="Q19" s="26"/>
      <c r="R19" s="25">
        <v>0</v>
      </c>
      <c r="S19" s="26"/>
      <c r="T19" s="25">
        <v>0</v>
      </c>
      <c r="U19" s="26"/>
      <c r="V19" s="25">
        <v>0</v>
      </c>
      <c r="W19" s="26"/>
      <c r="X19" s="25">
        <v>0</v>
      </c>
      <c r="Y19" s="26"/>
      <c r="Z19" s="25">
        <v>0</v>
      </c>
      <c r="AA19" s="26"/>
    </row>
    <row r="20" spans="1:27" ht="17.25" hidden="1" customHeight="1" x14ac:dyDescent="0.25">
      <c r="A20" s="11"/>
      <c r="B20" s="11"/>
      <c r="C20" s="24" t="s">
        <v>6</v>
      </c>
      <c r="D20" s="25">
        <v>0</v>
      </c>
      <c r="E20" s="26">
        <v>0</v>
      </c>
      <c r="F20" s="25">
        <v>0</v>
      </c>
      <c r="G20" s="26"/>
      <c r="H20" s="25">
        <v>0</v>
      </c>
      <c r="I20" s="26"/>
      <c r="J20" s="25">
        <v>0</v>
      </c>
      <c r="K20" s="26"/>
      <c r="L20" s="25">
        <v>0</v>
      </c>
      <c r="M20" s="26"/>
      <c r="N20" s="25">
        <v>0</v>
      </c>
      <c r="O20" s="26"/>
      <c r="P20" s="25">
        <v>0</v>
      </c>
      <c r="Q20" s="26"/>
      <c r="R20" s="25">
        <v>0</v>
      </c>
      <c r="S20" s="26"/>
      <c r="T20" s="25">
        <v>0</v>
      </c>
      <c r="U20" s="26"/>
      <c r="V20" s="25">
        <v>0</v>
      </c>
      <c r="W20" s="26"/>
      <c r="X20" s="25">
        <v>0</v>
      </c>
      <c r="Y20" s="26"/>
      <c r="Z20" s="25">
        <v>0</v>
      </c>
      <c r="AA20" s="26"/>
    </row>
    <row r="21" spans="1:27" ht="17.25" hidden="1" customHeight="1" x14ac:dyDescent="0.25">
      <c r="A21" s="11"/>
      <c r="B21" s="11"/>
      <c r="C21" s="24"/>
      <c r="D21" s="33"/>
      <c r="E21" s="34"/>
      <c r="F21" s="33"/>
      <c r="G21" s="34"/>
      <c r="H21" s="33"/>
      <c r="I21" s="34"/>
      <c r="J21" s="33"/>
      <c r="K21" s="34"/>
      <c r="L21" s="33"/>
      <c r="M21" s="34"/>
      <c r="N21" s="33"/>
      <c r="O21" s="34"/>
      <c r="P21" s="33"/>
      <c r="Q21" s="34"/>
      <c r="R21" s="33"/>
      <c r="S21" s="34"/>
      <c r="T21" s="33"/>
      <c r="U21" s="34"/>
      <c r="V21" s="33"/>
      <c r="W21" s="34"/>
      <c r="X21" s="33"/>
      <c r="Y21" s="34"/>
      <c r="Z21" s="33"/>
      <c r="AA21" s="34"/>
    </row>
    <row r="22" spans="1:27" ht="18" hidden="1" customHeight="1" x14ac:dyDescent="0.25">
      <c r="A22" s="11"/>
      <c r="B22" s="11"/>
      <c r="C22" s="35" t="s">
        <v>11</v>
      </c>
      <c r="D22" s="36">
        <f t="shared" ref="D22:AA22" si="1">SUM(D16:D21)</f>
        <v>400</v>
      </c>
      <c r="E22" s="37">
        <f t="shared" si="1"/>
        <v>410</v>
      </c>
      <c r="F22" s="36">
        <f t="shared" si="1"/>
        <v>400</v>
      </c>
      <c r="G22" s="37">
        <f t="shared" si="1"/>
        <v>0</v>
      </c>
      <c r="H22" s="36">
        <f t="shared" si="1"/>
        <v>400</v>
      </c>
      <c r="I22" s="37">
        <f t="shared" si="1"/>
        <v>0</v>
      </c>
      <c r="J22" s="36">
        <f t="shared" si="1"/>
        <v>400</v>
      </c>
      <c r="K22" s="37">
        <f t="shared" si="1"/>
        <v>0</v>
      </c>
      <c r="L22" s="36">
        <f t="shared" si="1"/>
        <v>0</v>
      </c>
      <c r="M22" s="37">
        <f t="shared" si="1"/>
        <v>0</v>
      </c>
      <c r="N22" s="36">
        <f t="shared" si="1"/>
        <v>400</v>
      </c>
      <c r="O22" s="37">
        <f t="shared" si="1"/>
        <v>0</v>
      </c>
      <c r="P22" s="36">
        <f t="shared" si="1"/>
        <v>400</v>
      </c>
      <c r="Q22" s="37">
        <f t="shared" si="1"/>
        <v>0</v>
      </c>
      <c r="R22" s="36">
        <f t="shared" si="1"/>
        <v>400</v>
      </c>
      <c r="S22" s="37">
        <f t="shared" si="1"/>
        <v>0</v>
      </c>
      <c r="T22" s="36">
        <f t="shared" si="1"/>
        <v>400</v>
      </c>
      <c r="U22" s="37">
        <f t="shared" si="1"/>
        <v>0</v>
      </c>
      <c r="V22" s="36">
        <f t="shared" si="1"/>
        <v>400</v>
      </c>
      <c r="W22" s="37">
        <f t="shared" si="1"/>
        <v>0</v>
      </c>
      <c r="X22" s="36">
        <f t="shared" si="1"/>
        <v>400</v>
      </c>
      <c r="Y22" s="37">
        <f t="shared" si="1"/>
        <v>0</v>
      </c>
      <c r="Z22" s="36">
        <f t="shared" si="1"/>
        <v>400</v>
      </c>
      <c r="AA22" s="37">
        <f t="shared" si="1"/>
        <v>0</v>
      </c>
    </row>
    <row r="23" spans="1:27" ht="17.25" hidden="1" customHeight="1" x14ac:dyDescent="0.25">
      <c r="A23" s="38"/>
      <c r="B23" s="39"/>
      <c r="C23" s="27" t="s">
        <v>17</v>
      </c>
      <c r="D23" s="40">
        <f t="shared" ref="D23:AA23" si="2">D22/$D$13</f>
        <v>0.1</v>
      </c>
      <c r="E23" s="41">
        <f t="shared" si="2"/>
        <v>0.10249999999999999</v>
      </c>
      <c r="F23" s="40">
        <f t="shared" si="2"/>
        <v>0.1</v>
      </c>
      <c r="G23" s="41">
        <f t="shared" si="2"/>
        <v>0</v>
      </c>
      <c r="H23" s="40">
        <f t="shared" si="2"/>
        <v>0.1</v>
      </c>
      <c r="I23" s="41">
        <f t="shared" si="2"/>
        <v>0</v>
      </c>
      <c r="J23" s="40">
        <f t="shared" si="2"/>
        <v>0.1</v>
      </c>
      <c r="K23" s="41">
        <f t="shared" si="2"/>
        <v>0</v>
      </c>
      <c r="L23" s="40">
        <f t="shared" si="2"/>
        <v>0</v>
      </c>
      <c r="M23" s="41">
        <f t="shared" si="2"/>
        <v>0</v>
      </c>
      <c r="N23" s="40">
        <f t="shared" si="2"/>
        <v>0.1</v>
      </c>
      <c r="O23" s="41">
        <f t="shared" si="2"/>
        <v>0</v>
      </c>
      <c r="P23" s="40">
        <f t="shared" si="2"/>
        <v>0.1</v>
      </c>
      <c r="Q23" s="41">
        <f t="shared" si="2"/>
        <v>0</v>
      </c>
      <c r="R23" s="40">
        <f t="shared" si="2"/>
        <v>0.1</v>
      </c>
      <c r="S23" s="41">
        <f t="shared" si="2"/>
        <v>0</v>
      </c>
      <c r="T23" s="40">
        <f t="shared" si="2"/>
        <v>0.1</v>
      </c>
      <c r="U23" s="41">
        <f t="shared" si="2"/>
        <v>0</v>
      </c>
      <c r="V23" s="40">
        <f t="shared" si="2"/>
        <v>0.1</v>
      </c>
      <c r="W23" s="41">
        <f t="shared" si="2"/>
        <v>0</v>
      </c>
      <c r="X23" s="40">
        <f t="shared" si="2"/>
        <v>0.1</v>
      </c>
      <c r="Y23" s="41">
        <f t="shared" si="2"/>
        <v>0</v>
      </c>
      <c r="Z23" s="40">
        <f t="shared" si="2"/>
        <v>0.1</v>
      </c>
      <c r="AA23" s="41">
        <f t="shared" si="2"/>
        <v>0</v>
      </c>
    </row>
    <row r="24" spans="1:27" ht="3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7.25" customHeight="1" x14ac:dyDescent="0.25">
      <c r="A25" s="10" t="s">
        <v>18</v>
      </c>
      <c r="B25" s="10"/>
      <c r="C25" s="43" t="s">
        <v>19</v>
      </c>
      <c r="D25" s="43" t="s">
        <v>3</v>
      </c>
      <c r="E25" s="44" t="s">
        <v>4</v>
      </c>
      <c r="F25" s="43" t="s">
        <v>3</v>
      </c>
      <c r="G25" s="44" t="s">
        <v>4</v>
      </c>
      <c r="H25" s="43" t="s">
        <v>3</v>
      </c>
      <c r="I25" s="44" t="s">
        <v>4</v>
      </c>
      <c r="J25" s="43" t="s">
        <v>3</v>
      </c>
      <c r="K25" s="44" t="s">
        <v>4</v>
      </c>
      <c r="L25" s="43" t="s">
        <v>3</v>
      </c>
      <c r="M25" s="44" t="s">
        <v>4</v>
      </c>
      <c r="N25" s="43" t="s">
        <v>3</v>
      </c>
      <c r="O25" s="44" t="s">
        <v>4</v>
      </c>
      <c r="P25" s="43" t="s">
        <v>3</v>
      </c>
      <c r="Q25" s="44" t="s">
        <v>4</v>
      </c>
      <c r="R25" s="43" t="s">
        <v>3</v>
      </c>
      <c r="S25" s="44" t="s">
        <v>4</v>
      </c>
      <c r="T25" s="43" t="s">
        <v>3</v>
      </c>
      <c r="U25" s="44" t="s">
        <v>4</v>
      </c>
      <c r="V25" s="43" t="s">
        <v>3</v>
      </c>
      <c r="W25" s="44" t="s">
        <v>4</v>
      </c>
      <c r="X25" s="43" t="s">
        <v>3</v>
      </c>
      <c r="Y25" s="44" t="s">
        <v>4</v>
      </c>
      <c r="Z25" s="43" t="s">
        <v>3</v>
      </c>
      <c r="AA25" s="44" t="s">
        <v>4</v>
      </c>
    </row>
    <row r="26" spans="1:27" ht="17.25" customHeight="1" x14ac:dyDescent="0.25">
      <c r="A26" s="9" t="s">
        <v>20</v>
      </c>
      <c r="B26" s="8" t="s">
        <v>21</v>
      </c>
      <c r="C26" s="24" t="s">
        <v>22</v>
      </c>
      <c r="D26" s="46">
        <v>650</v>
      </c>
      <c r="E26" s="47">
        <v>650</v>
      </c>
      <c r="F26" s="46">
        <v>650</v>
      </c>
      <c r="G26" s="47"/>
      <c r="H26" s="46">
        <v>650</v>
      </c>
      <c r="I26" s="47"/>
      <c r="J26" s="46">
        <v>650</v>
      </c>
      <c r="K26" s="47"/>
      <c r="L26" s="46"/>
      <c r="M26" s="47"/>
      <c r="N26" s="46">
        <v>650</v>
      </c>
      <c r="O26" s="47"/>
      <c r="P26" s="46">
        <v>650</v>
      </c>
      <c r="Q26" s="47"/>
      <c r="R26" s="46">
        <v>650</v>
      </c>
      <c r="S26" s="47"/>
      <c r="T26" s="46">
        <v>650</v>
      </c>
      <c r="U26" s="47"/>
      <c r="V26" s="46">
        <v>650</v>
      </c>
      <c r="W26" s="47"/>
      <c r="X26" s="46">
        <v>650</v>
      </c>
      <c r="Y26" s="47"/>
      <c r="Z26" s="46">
        <v>650</v>
      </c>
      <c r="AA26" s="47"/>
    </row>
    <row r="27" spans="1:27" ht="17.25" customHeight="1" x14ac:dyDescent="0.25">
      <c r="A27" s="9"/>
      <c r="B27" s="8"/>
      <c r="C27" s="24" t="s">
        <v>23</v>
      </c>
      <c r="D27" s="46">
        <v>60</v>
      </c>
      <c r="E27" s="47">
        <v>50</v>
      </c>
      <c r="F27" s="46">
        <v>60</v>
      </c>
      <c r="G27" s="47"/>
      <c r="H27" s="46">
        <v>60</v>
      </c>
      <c r="I27" s="47"/>
      <c r="J27" s="46">
        <v>60</v>
      </c>
      <c r="K27" s="47"/>
      <c r="L27" s="46"/>
      <c r="M27" s="47"/>
      <c r="N27" s="46">
        <v>60</v>
      </c>
      <c r="O27" s="47"/>
      <c r="P27" s="46">
        <v>60</v>
      </c>
      <c r="Q27" s="47"/>
      <c r="R27" s="46">
        <v>60</v>
      </c>
      <c r="S27" s="47"/>
      <c r="T27" s="46">
        <v>60</v>
      </c>
      <c r="U27" s="47"/>
      <c r="V27" s="46">
        <v>60</v>
      </c>
      <c r="W27" s="47"/>
      <c r="X27" s="46">
        <v>60</v>
      </c>
      <c r="Y27" s="47"/>
      <c r="Z27" s="46">
        <v>60</v>
      </c>
      <c r="AA27" s="47"/>
    </row>
    <row r="28" spans="1:27" ht="17.25" customHeight="1" x14ac:dyDescent="0.25">
      <c r="A28" s="9"/>
      <c r="B28" s="8"/>
      <c r="C28" s="24" t="s">
        <v>24</v>
      </c>
      <c r="D28" s="46">
        <v>80</v>
      </c>
      <c r="E28" s="47">
        <v>80</v>
      </c>
      <c r="F28" s="46">
        <v>80</v>
      </c>
      <c r="G28" s="47"/>
      <c r="H28" s="46">
        <v>80</v>
      </c>
      <c r="I28" s="47"/>
      <c r="J28" s="46">
        <v>80</v>
      </c>
      <c r="K28" s="47"/>
      <c r="L28" s="46"/>
      <c r="M28" s="47"/>
      <c r="N28" s="46">
        <v>80</v>
      </c>
      <c r="O28" s="47"/>
      <c r="P28" s="46">
        <v>80</v>
      </c>
      <c r="Q28" s="47"/>
      <c r="R28" s="46">
        <v>80</v>
      </c>
      <c r="S28" s="47"/>
      <c r="T28" s="46">
        <v>80</v>
      </c>
      <c r="U28" s="47"/>
      <c r="V28" s="46">
        <v>80</v>
      </c>
      <c r="W28" s="47"/>
      <c r="X28" s="46">
        <v>80</v>
      </c>
      <c r="Y28" s="47"/>
      <c r="Z28" s="46">
        <v>80</v>
      </c>
      <c r="AA28" s="47"/>
    </row>
    <row r="29" spans="1:27" ht="17.25" customHeight="1" x14ac:dyDescent="0.25">
      <c r="A29" s="9"/>
      <c r="B29" s="8"/>
      <c r="C29" s="24"/>
      <c r="D29" s="46"/>
      <c r="E29" s="47"/>
      <c r="F29" s="46"/>
      <c r="G29" s="47"/>
      <c r="H29" s="46"/>
      <c r="I29" s="47"/>
      <c r="J29" s="46"/>
      <c r="K29" s="47"/>
      <c r="L29" s="46"/>
      <c r="M29" s="47"/>
      <c r="N29" s="46"/>
      <c r="O29" s="47"/>
      <c r="P29" s="46"/>
      <c r="Q29" s="47"/>
      <c r="R29" s="46"/>
      <c r="S29" s="47"/>
      <c r="T29" s="46"/>
      <c r="U29" s="47"/>
      <c r="V29" s="46"/>
      <c r="W29" s="47"/>
      <c r="X29" s="46"/>
      <c r="Y29" s="47"/>
      <c r="Z29" s="46"/>
      <c r="AA29" s="47"/>
    </row>
    <row r="30" spans="1:27" ht="17.25" customHeight="1" x14ac:dyDescent="0.25">
      <c r="A30" s="9"/>
      <c r="B30" s="8"/>
      <c r="C30" s="24"/>
      <c r="D30" s="46"/>
      <c r="E30" s="47"/>
      <c r="F30" s="46"/>
      <c r="G30" s="47"/>
      <c r="H30" s="46"/>
      <c r="I30" s="47"/>
      <c r="J30" s="46"/>
      <c r="K30" s="47"/>
      <c r="L30" s="46"/>
      <c r="M30" s="47"/>
      <c r="N30" s="46"/>
      <c r="O30" s="47"/>
      <c r="P30" s="46"/>
      <c r="Q30" s="47"/>
      <c r="R30" s="46"/>
      <c r="S30" s="47"/>
      <c r="T30" s="46"/>
      <c r="U30" s="47"/>
      <c r="V30" s="46"/>
      <c r="W30" s="47"/>
      <c r="X30" s="46"/>
      <c r="Y30" s="47"/>
      <c r="Z30" s="46"/>
      <c r="AA30" s="47"/>
    </row>
    <row r="31" spans="1:27" ht="17.25" customHeight="1" x14ac:dyDescent="0.25">
      <c r="A31" s="9"/>
      <c r="B31" s="8"/>
      <c r="C31" s="24"/>
      <c r="D31" s="46"/>
      <c r="E31" s="47"/>
      <c r="F31" s="46"/>
      <c r="G31" s="47"/>
      <c r="H31" s="46"/>
      <c r="I31" s="47"/>
      <c r="J31" s="46"/>
      <c r="K31" s="47"/>
      <c r="L31" s="46"/>
      <c r="M31" s="47"/>
      <c r="N31" s="46"/>
      <c r="O31" s="47"/>
      <c r="P31" s="46"/>
      <c r="Q31" s="47"/>
      <c r="R31" s="46"/>
      <c r="S31" s="47"/>
      <c r="T31" s="46"/>
      <c r="U31" s="47"/>
      <c r="V31" s="46"/>
      <c r="W31" s="47"/>
      <c r="X31" s="46"/>
      <c r="Y31" s="47"/>
      <c r="Z31" s="46"/>
      <c r="AA31" s="47"/>
    </row>
    <row r="32" spans="1:27" ht="17.25" customHeight="1" x14ac:dyDescent="0.25">
      <c r="A32" s="9"/>
      <c r="B32" s="8"/>
      <c r="C32" s="24"/>
      <c r="D32" s="46">
        <v>80</v>
      </c>
      <c r="E32" s="47">
        <v>80</v>
      </c>
      <c r="F32" s="46">
        <v>80</v>
      </c>
      <c r="G32" s="47"/>
      <c r="H32" s="46">
        <v>80</v>
      </c>
      <c r="I32" s="47"/>
      <c r="J32" s="46">
        <v>80</v>
      </c>
      <c r="K32" s="47"/>
      <c r="L32" s="46"/>
      <c r="M32" s="47"/>
      <c r="N32" s="46">
        <v>80</v>
      </c>
      <c r="O32" s="47"/>
      <c r="P32" s="46">
        <v>80</v>
      </c>
      <c r="Q32" s="47"/>
      <c r="R32" s="46">
        <v>80</v>
      </c>
      <c r="S32" s="47"/>
      <c r="T32" s="46">
        <v>80</v>
      </c>
      <c r="U32" s="47"/>
      <c r="V32" s="46">
        <v>80</v>
      </c>
      <c r="W32" s="47"/>
      <c r="X32" s="46">
        <v>80</v>
      </c>
      <c r="Y32" s="47"/>
      <c r="Z32" s="46">
        <v>80</v>
      </c>
      <c r="AA32" s="47"/>
    </row>
    <row r="33" spans="1:27" ht="4.5" customHeight="1" x14ac:dyDescent="0.25">
      <c r="A33" s="9"/>
      <c r="B33" s="24"/>
      <c r="C33" s="24"/>
      <c r="D33" s="33"/>
      <c r="E33" s="34"/>
      <c r="F33" s="33"/>
      <c r="G33" s="34"/>
      <c r="H33" s="33"/>
      <c r="I33" s="34"/>
      <c r="J33" s="33"/>
      <c r="K33" s="34"/>
      <c r="L33" s="33"/>
      <c r="M33" s="34"/>
      <c r="N33" s="33"/>
      <c r="O33" s="34"/>
      <c r="P33" s="33"/>
      <c r="Q33" s="34"/>
      <c r="R33" s="33"/>
      <c r="S33" s="34"/>
      <c r="T33" s="33"/>
      <c r="U33" s="34"/>
      <c r="V33" s="33"/>
      <c r="W33" s="34"/>
      <c r="X33" s="33"/>
      <c r="Y33" s="34"/>
      <c r="Z33" s="33"/>
      <c r="AA33" s="34"/>
    </row>
    <row r="34" spans="1:27" ht="17.25" customHeight="1" x14ac:dyDescent="0.25">
      <c r="A34" s="9"/>
      <c r="B34" s="8" t="s">
        <v>25</v>
      </c>
      <c r="C34" s="24" t="s">
        <v>26</v>
      </c>
      <c r="D34" s="46">
        <v>0</v>
      </c>
      <c r="E34" s="47">
        <v>0</v>
      </c>
      <c r="F34" s="46">
        <v>0</v>
      </c>
      <c r="G34" s="47"/>
      <c r="H34" s="46">
        <v>0</v>
      </c>
      <c r="I34" s="47"/>
      <c r="J34" s="46">
        <v>0</v>
      </c>
      <c r="K34" s="47"/>
      <c r="L34" s="46"/>
      <c r="M34" s="47"/>
      <c r="N34" s="46">
        <v>0</v>
      </c>
      <c r="O34" s="47"/>
      <c r="P34" s="46">
        <v>0</v>
      </c>
      <c r="Q34" s="47"/>
      <c r="R34" s="46">
        <v>0</v>
      </c>
      <c r="S34" s="47"/>
      <c r="T34" s="46">
        <v>0</v>
      </c>
      <c r="U34" s="47"/>
      <c r="V34" s="46">
        <v>0</v>
      </c>
      <c r="W34" s="47"/>
      <c r="X34" s="46">
        <v>0</v>
      </c>
      <c r="Y34" s="47"/>
      <c r="Z34" s="46">
        <v>0</v>
      </c>
      <c r="AA34" s="47"/>
    </row>
    <row r="35" spans="1:27" ht="17.25" customHeight="1" x14ac:dyDescent="0.25">
      <c r="A35" s="9"/>
      <c r="B35" s="8"/>
      <c r="C35" s="24" t="s">
        <v>27</v>
      </c>
      <c r="D35" s="46">
        <v>60</v>
      </c>
      <c r="E35" s="47">
        <v>60</v>
      </c>
      <c r="F35" s="46">
        <v>60</v>
      </c>
      <c r="G35" s="47"/>
      <c r="H35" s="46">
        <v>60</v>
      </c>
      <c r="I35" s="47"/>
      <c r="J35" s="46">
        <v>60</v>
      </c>
      <c r="K35" s="47"/>
      <c r="L35" s="46"/>
      <c r="M35" s="47"/>
      <c r="N35" s="46">
        <v>60</v>
      </c>
      <c r="O35" s="47"/>
      <c r="P35" s="46">
        <v>60</v>
      </c>
      <c r="Q35" s="47"/>
      <c r="R35" s="46">
        <v>60</v>
      </c>
      <c r="S35" s="47"/>
      <c r="T35" s="46">
        <v>60</v>
      </c>
      <c r="U35" s="47"/>
      <c r="V35" s="46">
        <v>60</v>
      </c>
      <c r="W35" s="47"/>
      <c r="X35" s="46">
        <v>60</v>
      </c>
      <c r="Y35" s="47"/>
      <c r="Z35" s="46">
        <v>60</v>
      </c>
      <c r="AA35" s="47"/>
    </row>
    <row r="36" spans="1:27" ht="4.5" customHeight="1" x14ac:dyDescent="0.25">
      <c r="A36" s="9"/>
      <c r="B36" s="8"/>
      <c r="C36" s="24"/>
      <c r="D36" s="33"/>
      <c r="E36" s="34"/>
      <c r="F36" s="33"/>
      <c r="G36" s="34"/>
      <c r="H36" s="33"/>
      <c r="I36" s="34"/>
      <c r="J36" s="33"/>
      <c r="K36" s="34"/>
      <c r="L36" s="33"/>
      <c r="M36" s="34"/>
      <c r="N36" s="33"/>
      <c r="O36" s="34"/>
      <c r="P36" s="33"/>
      <c r="Q36" s="34"/>
      <c r="R36" s="33"/>
      <c r="S36" s="34"/>
      <c r="T36" s="33"/>
      <c r="U36" s="34"/>
      <c r="V36" s="33"/>
      <c r="W36" s="34"/>
      <c r="X36" s="33"/>
      <c r="Y36" s="34"/>
      <c r="Z36" s="33"/>
      <c r="AA36" s="34"/>
    </row>
    <row r="37" spans="1:27" ht="17.25" customHeight="1" x14ac:dyDescent="0.25">
      <c r="A37" s="9"/>
      <c r="B37" s="7" t="s">
        <v>28</v>
      </c>
      <c r="C37" s="24" t="s">
        <v>29</v>
      </c>
      <c r="D37" s="46">
        <v>100</v>
      </c>
      <c r="E37" s="34">
        <v>100</v>
      </c>
      <c r="F37" s="46">
        <v>100</v>
      </c>
      <c r="G37" s="34"/>
      <c r="H37" s="46">
        <v>100</v>
      </c>
      <c r="I37" s="34"/>
      <c r="J37" s="46">
        <v>100</v>
      </c>
      <c r="K37" s="34"/>
      <c r="L37" s="46"/>
      <c r="M37" s="34"/>
      <c r="N37" s="46">
        <v>100</v>
      </c>
      <c r="O37" s="34"/>
      <c r="P37" s="46">
        <v>100</v>
      </c>
      <c r="Q37" s="34"/>
      <c r="R37" s="46">
        <v>100</v>
      </c>
      <c r="S37" s="34"/>
      <c r="T37" s="46">
        <v>100</v>
      </c>
      <c r="U37" s="34"/>
      <c r="V37" s="46">
        <v>100</v>
      </c>
      <c r="W37" s="34"/>
      <c r="X37" s="46">
        <v>100</v>
      </c>
      <c r="Y37" s="34"/>
      <c r="Z37" s="46">
        <v>100</v>
      </c>
      <c r="AA37" s="34"/>
    </row>
    <row r="38" spans="1:27" ht="17.25" customHeight="1" x14ac:dyDescent="0.25">
      <c r="A38" s="9"/>
      <c r="B38" s="7"/>
      <c r="C38" s="24" t="s">
        <v>30</v>
      </c>
      <c r="D38" s="46"/>
      <c r="E38" s="34"/>
      <c r="F38" s="46"/>
      <c r="G38" s="34"/>
      <c r="H38" s="46"/>
      <c r="I38" s="34"/>
      <c r="J38" s="46"/>
      <c r="K38" s="34"/>
      <c r="L38" s="46"/>
      <c r="M38" s="34"/>
      <c r="N38" s="46"/>
      <c r="O38" s="34"/>
      <c r="P38" s="46"/>
      <c r="Q38" s="34"/>
      <c r="R38" s="46"/>
      <c r="S38" s="34"/>
      <c r="T38" s="46"/>
      <c r="U38" s="34"/>
      <c r="V38" s="46"/>
      <c r="W38" s="34"/>
      <c r="X38" s="46"/>
      <c r="Y38" s="34"/>
      <c r="Z38" s="46"/>
      <c r="AA38" s="34"/>
    </row>
    <row r="39" spans="1:27" ht="17.25" customHeight="1" x14ac:dyDescent="0.25">
      <c r="A39" s="9"/>
      <c r="B39" s="7"/>
      <c r="C39" s="24" t="s">
        <v>31</v>
      </c>
      <c r="D39" s="46"/>
      <c r="E39" s="34"/>
      <c r="F39" s="46"/>
      <c r="G39" s="34"/>
      <c r="H39" s="46"/>
      <c r="I39" s="34"/>
      <c r="J39" s="46"/>
      <c r="K39" s="34"/>
      <c r="L39" s="46"/>
      <c r="M39" s="34"/>
      <c r="N39" s="46"/>
      <c r="O39" s="34"/>
      <c r="P39" s="46"/>
      <c r="Q39" s="34"/>
      <c r="R39" s="46"/>
      <c r="S39" s="34"/>
      <c r="T39" s="46"/>
      <c r="U39" s="34"/>
      <c r="V39" s="46"/>
      <c r="W39" s="34"/>
      <c r="X39" s="46"/>
      <c r="Y39" s="34"/>
      <c r="Z39" s="46"/>
      <c r="AA39" s="34"/>
    </row>
    <row r="40" spans="1:27" ht="17.25" customHeight="1" x14ac:dyDescent="0.25">
      <c r="A40" s="9"/>
      <c r="B40" s="7"/>
      <c r="C40" s="24"/>
      <c r="D40" s="46"/>
      <c r="E40" s="34"/>
      <c r="F40" s="46"/>
      <c r="G40" s="34"/>
      <c r="H40" s="46"/>
      <c r="I40" s="34"/>
      <c r="J40" s="46"/>
      <c r="K40" s="34"/>
      <c r="L40" s="46"/>
      <c r="M40" s="34"/>
      <c r="N40" s="46"/>
      <c r="O40" s="34"/>
      <c r="P40" s="46"/>
      <c r="Q40" s="34"/>
      <c r="R40" s="46"/>
      <c r="S40" s="34"/>
      <c r="T40" s="46"/>
      <c r="U40" s="34"/>
      <c r="V40" s="46"/>
      <c r="W40" s="34"/>
      <c r="X40" s="46"/>
      <c r="Y40" s="34"/>
      <c r="Z40" s="46"/>
      <c r="AA40" s="34"/>
    </row>
    <row r="41" spans="1:27" ht="17.25" customHeight="1" x14ac:dyDescent="0.25">
      <c r="A41" s="9"/>
      <c r="B41" s="7"/>
      <c r="C41" s="24"/>
      <c r="D41" s="46">
        <v>100</v>
      </c>
      <c r="E41" s="34">
        <v>100</v>
      </c>
      <c r="F41" s="46">
        <v>100</v>
      </c>
      <c r="G41" s="34"/>
      <c r="H41" s="46">
        <v>100</v>
      </c>
      <c r="I41" s="34"/>
      <c r="J41" s="46">
        <v>100</v>
      </c>
      <c r="K41" s="34"/>
      <c r="L41" s="46"/>
      <c r="M41" s="34"/>
      <c r="N41" s="46">
        <v>100</v>
      </c>
      <c r="O41" s="34"/>
      <c r="P41" s="46">
        <v>100</v>
      </c>
      <c r="Q41" s="34"/>
      <c r="R41" s="46">
        <v>100</v>
      </c>
      <c r="S41" s="34"/>
      <c r="T41" s="46">
        <v>100</v>
      </c>
      <c r="U41" s="34"/>
      <c r="V41" s="46">
        <v>100</v>
      </c>
      <c r="W41" s="34"/>
      <c r="X41" s="46">
        <v>100</v>
      </c>
      <c r="Y41" s="34"/>
      <c r="Z41" s="46">
        <v>100</v>
      </c>
      <c r="AA41" s="34"/>
    </row>
    <row r="42" spans="1:27" ht="4.5" customHeight="1" x14ac:dyDescent="0.25">
      <c r="A42" s="9"/>
      <c r="B42" s="24"/>
      <c r="C42" s="24"/>
      <c r="D42" s="33"/>
      <c r="E42" s="34"/>
      <c r="F42" s="33"/>
      <c r="G42" s="34"/>
      <c r="H42" s="33"/>
      <c r="I42" s="34"/>
      <c r="J42" s="33"/>
      <c r="K42" s="34"/>
      <c r="L42" s="33"/>
      <c r="M42" s="34"/>
      <c r="N42" s="33"/>
      <c r="O42" s="34"/>
      <c r="P42" s="33"/>
      <c r="Q42" s="34"/>
      <c r="R42" s="33"/>
      <c r="S42" s="34"/>
      <c r="T42" s="33"/>
      <c r="U42" s="34"/>
      <c r="V42" s="33"/>
      <c r="W42" s="34"/>
      <c r="X42" s="33"/>
      <c r="Y42" s="34"/>
      <c r="Z42" s="33"/>
      <c r="AA42" s="34"/>
    </row>
    <row r="43" spans="1:27" ht="17.25" customHeight="1" x14ac:dyDescent="0.25">
      <c r="A43" s="9"/>
      <c r="B43" s="8" t="s">
        <v>32</v>
      </c>
      <c r="C43" s="24" t="s">
        <v>33</v>
      </c>
      <c r="D43" s="46">
        <v>0</v>
      </c>
      <c r="E43" s="47">
        <v>0</v>
      </c>
      <c r="F43" s="46">
        <v>0</v>
      </c>
      <c r="G43" s="47"/>
      <c r="H43" s="46">
        <v>0</v>
      </c>
      <c r="I43" s="47"/>
      <c r="J43" s="46">
        <v>0</v>
      </c>
      <c r="K43" s="47"/>
      <c r="L43" s="46"/>
      <c r="M43" s="47"/>
      <c r="N43" s="46">
        <v>0</v>
      </c>
      <c r="O43" s="47"/>
      <c r="P43" s="46">
        <v>0</v>
      </c>
      <c r="Q43" s="47"/>
      <c r="R43" s="46">
        <v>0</v>
      </c>
      <c r="S43" s="47"/>
      <c r="T43" s="46">
        <v>0</v>
      </c>
      <c r="U43" s="47"/>
      <c r="V43" s="46">
        <v>0</v>
      </c>
      <c r="W43" s="47"/>
      <c r="X43" s="46">
        <v>0</v>
      </c>
      <c r="Y43" s="47"/>
      <c r="Z43" s="46">
        <v>0</v>
      </c>
      <c r="AA43" s="47"/>
    </row>
    <row r="44" spans="1:27" ht="17.25" customHeight="1" x14ac:dyDescent="0.25">
      <c r="A44" s="9"/>
      <c r="B44" s="8"/>
      <c r="C44" s="24" t="s">
        <v>34</v>
      </c>
      <c r="D44" s="46">
        <v>0</v>
      </c>
      <c r="E44" s="34">
        <v>0</v>
      </c>
      <c r="F44" s="46">
        <v>0</v>
      </c>
      <c r="G44" s="34"/>
      <c r="H44" s="46">
        <v>0</v>
      </c>
      <c r="I44" s="34"/>
      <c r="J44" s="46">
        <v>0</v>
      </c>
      <c r="K44" s="34"/>
      <c r="L44" s="46"/>
      <c r="M44" s="34"/>
      <c r="N44" s="46">
        <v>0</v>
      </c>
      <c r="O44" s="34"/>
      <c r="P44" s="46">
        <v>0</v>
      </c>
      <c r="Q44" s="34"/>
      <c r="R44" s="46">
        <v>0</v>
      </c>
      <c r="S44" s="34"/>
      <c r="T44" s="46">
        <v>0</v>
      </c>
      <c r="U44" s="34"/>
      <c r="V44" s="46">
        <v>0</v>
      </c>
      <c r="W44" s="34"/>
      <c r="X44" s="46">
        <v>0</v>
      </c>
      <c r="Y44" s="34"/>
      <c r="Z44" s="46">
        <v>0</v>
      </c>
      <c r="AA44" s="34"/>
    </row>
    <row r="45" spans="1:27" ht="17.25" customHeight="1" x14ac:dyDescent="0.25">
      <c r="A45" s="9"/>
      <c r="B45" s="8"/>
      <c r="C45" s="24"/>
      <c r="D45" s="46"/>
      <c r="E45" s="34"/>
      <c r="F45" s="46"/>
      <c r="G45" s="34"/>
      <c r="H45" s="46"/>
      <c r="I45" s="34"/>
      <c r="J45" s="46"/>
      <c r="K45" s="34"/>
      <c r="L45" s="46"/>
      <c r="M45" s="34"/>
      <c r="N45" s="46"/>
      <c r="O45" s="34"/>
      <c r="P45" s="46"/>
      <c r="Q45" s="34"/>
      <c r="R45" s="46"/>
      <c r="S45" s="34"/>
      <c r="T45" s="46"/>
      <c r="U45" s="34"/>
      <c r="V45" s="46"/>
      <c r="W45" s="34"/>
      <c r="X45" s="46"/>
      <c r="Y45" s="34"/>
      <c r="Z45" s="46"/>
      <c r="AA45" s="34"/>
    </row>
    <row r="46" spans="1:27" ht="17.25" customHeight="1" x14ac:dyDescent="0.25">
      <c r="A46" s="9"/>
      <c r="B46" s="8"/>
      <c r="C46" s="24"/>
      <c r="D46" s="46">
        <v>0</v>
      </c>
      <c r="E46" s="34">
        <v>0</v>
      </c>
      <c r="F46" s="46">
        <v>0</v>
      </c>
      <c r="G46" s="34"/>
      <c r="H46" s="46">
        <v>0</v>
      </c>
      <c r="I46" s="34"/>
      <c r="J46" s="46">
        <v>0</v>
      </c>
      <c r="K46" s="34"/>
      <c r="L46" s="46"/>
      <c r="M46" s="34"/>
      <c r="N46" s="46">
        <v>0</v>
      </c>
      <c r="O46" s="34"/>
      <c r="P46" s="46">
        <v>0</v>
      </c>
      <c r="Q46" s="34"/>
      <c r="R46" s="46">
        <v>0</v>
      </c>
      <c r="S46" s="34"/>
      <c r="T46" s="46">
        <v>0</v>
      </c>
      <c r="U46" s="34"/>
      <c r="V46" s="46">
        <v>0</v>
      </c>
      <c r="W46" s="34"/>
      <c r="X46" s="46">
        <v>0</v>
      </c>
      <c r="Y46" s="34"/>
      <c r="Z46" s="46">
        <v>0</v>
      </c>
      <c r="AA46" s="34"/>
    </row>
    <row r="47" spans="1:27" ht="4.5" customHeight="1" x14ac:dyDescent="0.25">
      <c r="A47" s="9"/>
      <c r="B47" s="24"/>
      <c r="C47" s="24"/>
      <c r="D47" s="33"/>
      <c r="E47" s="34"/>
      <c r="F47" s="33"/>
      <c r="G47" s="34"/>
      <c r="H47" s="33"/>
      <c r="I47" s="34"/>
      <c r="J47" s="33"/>
      <c r="K47" s="34"/>
      <c r="L47" s="33"/>
      <c r="M47" s="34"/>
      <c r="N47" s="33"/>
      <c r="O47" s="34"/>
      <c r="P47" s="33"/>
      <c r="Q47" s="34"/>
      <c r="R47" s="33"/>
      <c r="S47" s="34"/>
      <c r="T47" s="33"/>
      <c r="U47" s="34"/>
      <c r="V47" s="33"/>
      <c r="W47" s="34"/>
      <c r="X47" s="33"/>
      <c r="Y47" s="34"/>
      <c r="Z47" s="33"/>
      <c r="AA47" s="34"/>
    </row>
    <row r="48" spans="1:27" ht="17.25" customHeight="1" x14ac:dyDescent="0.25">
      <c r="A48" s="9"/>
      <c r="B48" s="8" t="s">
        <v>35</v>
      </c>
      <c r="C48" s="24" t="s">
        <v>36</v>
      </c>
      <c r="D48" s="46">
        <v>50</v>
      </c>
      <c r="E48" s="47">
        <v>50</v>
      </c>
      <c r="F48" s="46">
        <v>50</v>
      </c>
      <c r="G48" s="47"/>
      <c r="H48" s="46">
        <v>50</v>
      </c>
      <c r="I48" s="47"/>
      <c r="J48" s="46">
        <v>50</v>
      </c>
      <c r="K48" s="47"/>
      <c r="L48" s="46"/>
      <c r="M48" s="47"/>
      <c r="N48" s="46">
        <v>50</v>
      </c>
      <c r="O48" s="47"/>
      <c r="P48" s="46">
        <v>50</v>
      </c>
      <c r="Q48" s="47"/>
      <c r="R48" s="46">
        <v>50</v>
      </c>
      <c r="S48" s="47"/>
      <c r="T48" s="46">
        <v>50</v>
      </c>
      <c r="U48" s="47"/>
      <c r="V48" s="46">
        <v>50</v>
      </c>
      <c r="W48" s="47"/>
      <c r="X48" s="46">
        <v>50</v>
      </c>
      <c r="Y48" s="47"/>
      <c r="Z48" s="46">
        <v>50</v>
      </c>
      <c r="AA48" s="47"/>
    </row>
    <row r="49" spans="1:27" ht="17.25" customHeight="1" x14ac:dyDescent="0.25">
      <c r="A49" s="9"/>
      <c r="B49" s="8"/>
      <c r="C49" s="24" t="s">
        <v>37</v>
      </c>
      <c r="D49" s="46">
        <v>0</v>
      </c>
      <c r="E49" s="47">
        <v>0</v>
      </c>
      <c r="F49" s="46">
        <v>0</v>
      </c>
      <c r="G49" s="47"/>
      <c r="H49" s="46">
        <v>0</v>
      </c>
      <c r="I49" s="47"/>
      <c r="J49" s="46">
        <v>0</v>
      </c>
      <c r="K49" s="47"/>
      <c r="L49" s="46"/>
      <c r="M49" s="47"/>
      <c r="N49" s="46">
        <v>0</v>
      </c>
      <c r="O49" s="47"/>
      <c r="P49" s="46">
        <v>0</v>
      </c>
      <c r="Q49" s="47"/>
      <c r="R49" s="46">
        <v>0</v>
      </c>
      <c r="S49" s="47"/>
      <c r="T49" s="46">
        <v>0</v>
      </c>
      <c r="U49" s="47"/>
      <c r="V49" s="46">
        <v>0</v>
      </c>
      <c r="W49" s="47"/>
      <c r="X49" s="46">
        <v>0</v>
      </c>
      <c r="Y49" s="47"/>
      <c r="Z49" s="46">
        <v>0</v>
      </c>
      <c r="AA49" s="47"/>
    </row>
    <row r="50" spans="1:27" ht="17.25" customHeight="1" x14ac:dyDescent="0.25">
      <c r="A50" s="9"/>
      <c r="B50" s="8"/>
      <c r="C50" s="24"/>
      <c r="D50" s="46"/>
      <c r="E50" s="47"/>
      <c r="F50" s="46"/>
      <c r="G50" s="47"/>
      <c r="H50" s="46"/>
      <c r="I50" s="47"/>
      <c r="J50" s="46"/>
      <c r="K50" s="47"/>
      <c r="L50" s="46"/>
      <c r="M50" s="47"/>
      <c r="N50" s="46"/>
      <c r="O50" s="47"/>
      <c r="P50" s="46"/>
      <c r="Q50" s="47"/>
      <c r="R50" s="46"/>
      <c r="S50" s="47"/>
      <c r="T50" s="46"/>
      <c r="U50" s="47"/>
      <c r="V50" s="46"/>
      <c r="W50" s="47"/>
      <c r="X50" s="46"/>
      <c r="Y50" s="47"/>
      <c r="Z50" s="46"/>
      <c r="AA50" s="47"/>
    </row>
    <row r="51" spans="1:27" ht="17.25" customHeight="1" x14ac:dyDescent="0.25">
      <c r="A51" s="9"/>
      <c r="B51" s="8"/>
      <c r="C51" s="24"/>
      <c r="D51" s="46">
        <v>0</v>
      </c>
      <c r="E51" s="47">
        <v>0</v>
      </c>
      <c r="F51" s="46">
        <v>0</v>
      </c>
      <c r="G51" s="47"/>
      <c r="H51" s="46">
        <v>0</v>
      </c>
      <c r="I51" s="47"/>
      <c r="J51" s="46">
        <v>0</v>
      </c>
      <c r="K51" s="47"/>
      <c r="L51" s="46"/>
      <c r="M51" s="47"/>
      <c r="N51" s="46">
        <v>0</v>
      </c>
      <c r="O51" s="47"/>
      <c r="P51" s="46">
        <v>0</v>
      </c>
      <c r="Q51" s="47"/>
      <c r="R51" s="46">
        <v>0</v>
      </c>
      <c r="S51" s="47"/>
      <c r="T51" s="46">
        <v>0</v>
      </c>
      <c r="U51" s="47"/>
      <c r="V51" s="46">
        <v>0</v>
      </c>
      <c r="W51" s="47"/>
      <c r="X51" s="46">
        <v>0</v>
      </c>
      <c r="Y51" s="47"/>
      <c r="Z51" s="46">
        <v>0</v>
      </c>
      <c r="AA51" s="47"/>
    </row>
    <row r="52" spans="1:27" ht="4.5" customHeight="1" x14ac:dyDescent="0.25">
      <c r="A52" s="9"/>
      <c r="B52" s="24"/>
      <c r="C52" s="24"/>
      <c r="D52" s="33"/>
      <c r="E52" s="34"/>
      <c r="F52" s="33"/>
      <c r="G52" s="34"/>
      <c r="H52" s="33"/>
      <c r="I52" s="34"/>
      <c r="J52" s="33"/>
      <c r="K52" s="34"/>
      <c r="L52" s="33"/>
      <c r="M52" s="34"/>
      <c r="N52" s="33"/>
      <c r="O52" s="34"/>
      <c r="P52" s="33"/>
      <c r="Q52" s="34"/>
      <c r="R52" s="33"/>
      <c r="S52" s="34"/>
      <c r="T52" s="33"/>
      <c r="U52" s="34"/>
      <c r="V52" s="33"/>
      <c r="W52" s="34"/>
      <c r="X52" s="33"/>
      <c r="Y52" s="34"/>
      <c r="Z52" s="33"/>
      <c r="AA52" s="34"/>
    </row>
    <row r="53" spans="1:27" ht="17.25" customHeight="1" x14ac:dyDescent="0.25">
      <c r="A53" s="9"/>
      <c r="B53" s="8" t="s">
        <v>38</v>
      </c>
      <c r="C53" s="24" t="s">
        <v>39</v>
      </c>
      <c r="D53" s="46">
        <f>$D$13*10%</f>
        <v>400</v>
      </c>
      <c r="E53" s="47">
        <v>400</v>
      </c>
      <c r="F53" s="46">
        <f>$D$13*10%</f>
        <v>400</v>
      </c>
      <c r="G53" s="47"/>
      <c r="H53" s="46">
        <f>$D$13*10%</f>
        <v>400</v>
      </c>
      <c r="I53" s="47"/>
      <c r="J53" s="46">
        <f>$D$13*10%</f>
        <v>400</v>
      </c>
      <c r="K53" s="47"/>
      <c r="L53" s="46"/>
      <c r="M53" s="47"/>
      <c r="N53" s="46">
        <f>$D$13*10%</f>
        <v>400</v>
      </c>
      <c r="O53" s="47"/>
      <c r="P53" s="46">
        <f>$D$13*10%</f>
        <v>400</v>
      </c>
      <c r="Q53" s="47"/>
      <c r="R53" s="46">
        <f>$D$13*10%</f>
        <v>400</v>
      </c>
      <c r="S53" s="47"/>
      <c r="T53" s="46">
        <f>$D$13*10%</f>
        <v>400</v>
      </c>
      <c r="U53" s="47"/>
      <c r="V53" s="46">
        <f>$D$13*10%</f>
        <v>400</v>
      </c>
      <c r="W53" s="47"/>
      <c r="X53" s="46">
        <f>$D$13*10%</f>
        <v>400</v>
      </c>
      <c r="Y53" s="47"/>
      <c r="Z53" s="46">
        <f>$D$13*10%</f>
        <v>400</v>
      </c>
      <c r="AA53" s="47"/>
    </row>
    <row r="54" spans="1:27" ht="17.25" customHeight="1" x14ac:dyDescent="0.25">
      <c r="A54" s="9"/>
      <c r="B54" s="8"/>
      <c r="C54" s="24" t="s">
        <v>40</v>
      </c>
      <c r="D54" s="46"/>
      <c r="E54" s="47">
        <v>80</v>
      </c>
      <c r="F54" s="46"/>
      <c r="G54" s="47"/>
      <c r="H54" s="46"/>
      <c r="I54" s="47"/>
      <c r="J54" s="46"/>
      <c r="K54" s="47"/>
      <c r="L54" s="46"/>
      <c r="M54" s="47"/>
      <c r="N54" s="46"/>
      <c r="O54" s="47"/>
      <c r="P54" s="46"/>
      <c r="Q54" s="47"/>
      <c r="R54" s="46"/>
      <c r="S54" s="47"/>
      <c r="T54" s="46"/>
      <c r="U54" s="47"/>
      <c r="V54" s="46"/>
      <c r="W54" s="47"/>
      <c r="X54" s="46"/>
      <c r="Y54" s="47"/>
      <c r="Z54" s="46"/>
      <c r="AA54" s="47"/>
    </row>
    <row r="55" spans="1:27" ht="17.25" customHeight="1" x14ac:dyDescent="0.25">
      <c r="A55" s="9"/>
      <c r="B55" s="8"/>
      <c r="C55" s="24"/>
      <c r="D55" s="46"/>
      <c r="E55" s="47">
        <v>80</v>
      </c>
      <c r="F55" s="46"/>
      <c r="G55" s="47"/>
      <c r="H55" s="46"/>
      <c r="I55" s="47"/>
      <c r="J55" s="46"/>
      <c r="K55" s="47"/>
      <c r="L55" s="46"/>
      <c r="M55" s="47"/>
      <c r="N55" s="46"/>
      <c r="O55" s="47"/>
      <c r="P55" s="46"/>
      <c r="Q55" s="47"/>
      <c r="R55" s="46"/>
      <c r="S55" s="47"/>
      <c r="T55" s="46"/>
      <c r="U55" s="47"/>
      <c r="V55" s="46"/>
      <c r="W55" s="47"/>
      <c r="X55" s="46"/>
      <c r="Y55" s="47"/>
      <c r="Z55" s="46"/>
      <c r="AA55" s="47"/>
    </row>
    <row r="56" spans="1:27" ht="4.5" customHeight="1" x14ac:dyDescent="0.25">
      <c r="A56" s="9"/>
      <c r="B56" s="24"/>
      <c r="C56" s="24"/>
      <c r="D56" s="48"/>
      <c r="E56" s="49"/>
      <c r="F56" s="48"/>
      <c r="G56" s="49"/>
      <c r="H56" s="48"/>
      <c r="I56" s="49"/>
      <c r="J56" s="48"/>
      <c r="K56" s="49"/>
      <c r="L56" s="48"/>
      <c r="M56" s="49"/>
      <c r="N56" s="48"/>
      <c r="O56" s="49"/>
      <c r="P56" s="48"/>
      <c r="Q56" s="49"/>
      <c r="R56" s="48"/>
      <c r="S56" s="49"/>
      <c r="T56" s="48"/>
      <c r="U56" s="49"/>
      <c r="V56" s="48"/>
      <c r="W56" s="49"/>
      <c r="X56" s="48"/>
      <c r="Y56" s="49"/>
      <c r="Z56" s="48"/>
      <c r="AA56" s="49"/>
    </row>
    <row r="57" spans="1:27" x14ac:dyDescent="0.25">
      <c r="A57" s="9"/>
      <c r="B57" s="50" t="s">
        <v>41</v>
      </c>
      <c r="C57" s="51"/>
      <c r="D57" s="52">
        <f t="shared" ref="D57:AA57" si="3">SUM(D26:D55)</f>
        <v>1580</v>
      </c>
      <c r="E57" s="53">
        <f t="shared" si="3"/>
        <v>1730</v>
      </c>
      <c r="F57" s="52">
        <f t="shared" si="3"/>
        <v>1580</v>
      </c>
      <c r="G57" s="53">
        <f t="shared" si="3"/>
        <v>0</v>
      </c>
      <c r="H57" s="52">
        <f t="shared" si="3"/>
        <v>1580</v>
      </c>
      <c r="I57" s="53">
        <f t="shared" si="3"/>
        <v>0</v>
      </c>
      <c r="J57" s="52">
        <f t="shared" si="3"/>
        <v>1580</v>
      </c>
      <c r="K57" s="53">
        <f t="shared" si="3"/>
        <v>0</v>
      </c>
      <c r="L57" s="52">
        <f t="shared" si="3"/>
        <v>0</v>
      </c>
      <c r="M57" s="52">
        <f t="shared" si="3"/>
        <v>0</v>
      </c>
      <c r="N57" s="52">
        <f t="shared" si="3"/>
        <v>1580</v>
      </c>
      <c r="O57" s="52">
        <f t="shared" si="3"/>
        <v>0</v>
      </c>
      <c r="P57" s="52">
        <f t="shared" si="3"/>
        <v>1580</v>
      </c>
      <c r="Q57" s="52">
        <f t="shared" si="3"/>
        <v>0</v>
      </c>
      <c r="R57" s="52">
        <f t="shared" si="3"/>
        <v>1580</v>
      </c>
      <c r="S57" s="52">
        <f t="shared" si="3"/>
        <v>0</v>
      </c>
      <c r="T57" s="52">
        <f t="shared" si="3"/>
        <v>1580</v>
      </c>
      <c r="U57" s="52">
        <f t="shared" si="3"/>
        <v>0</v>
      </c>
      <c r="V57" s="52">
        <f t="shared" si="3"/>
        <v>1580</v>
      </c>
      <c r="W57" s="52">
        <f t="shared" si="3"/>
        <v>0</v>
      </c>
      <c r="X57" s="52">
        <f t="shared" si="3"/>
        <v>1580</v>
      </c>
      <c r="Y57" s="52">
        <f t="shared" si="3"/>
        <v>0</v>
      </c>
      <c r="Z57" s="52">
        <f t="shared" si="3"/>
        <v>1580</v>
      </c>
      <c r="AA57" s="52">
        <f t="shared" si="3"/>
        <v>0</v>
      </c>
    </row>
    <row r="58" spans="1:27" ht="4.5" customHeight="1" x14ac:dyDescent="0.25">
      <c r="A58" s="9"/>
      <c r="B58" s="24"/>
      <c r="C58" s="24"/>
      <c r="D58" s="24"/>
      <c r="E58" s="54"/>
      <c r="F58" s="24"/>
      <c r="G58" s="54"/>
      <c r="H58" s="24"/>
      <c r="I58" s="54"/>
      <c r="J58" s="24"/>
      <c r="K58" s="54"/>
      <c r="L58" s="24"/>
      <c r="M58" s="54"/>
      <c r="N58" s="24"/>
      <c r="O58" s="54"/>
      <c r="P58" s="24"/>
      <c r="Q58" s="54"/>
      <c r="R58" s="24"/>
      <c r="S58" s="54"/>
      <c r="T58" s="24"/>
      <c r="U58" s="54"/>
      <c r="V58" s="24"/>
      <c r="W58" s="54"/>
      <c r="X58" s="24"/>
      <c r="Y58" s="54"/>
      <c r="Z58" s="24"/>
      <c r="AA58" s="54"/>
    </row>
    <row r="59" spans="1:27" ht="17.25" hidden="1" customHeight="1" x14ac:dyDescent="0.25">
      <c r="A59" s="9"/>
      <c r="B59" s="39" t="s">
        <v>17</v>
      </c>
      <c r="C59" s="27"/>
      <c r="D59" s="55">
        <f t="shared" ref="D59:K59" si="4">D57/$D$13</f>
        <v>0.39500000000000002</v>
      </c>
      <c r="E59" s="56">
        <f t="shared" si="4"/>
        <v>0.4325</v>
      </c>
      <c r="F59" s="55">
        <f t="shared" si="4"/>
        <v>0.39500000000000002</v>
      </c>
      <c r="G59" s="56">
        <f t="shared" si="4"/>
        <v>0</v>
      </c>
      <c r="H59" s="55">
        <f t="shared" si="4"/>
        <v>0.39500000000000002</v>
      </c>
      <c r="I59" s="56">
        <f t="shared" si="4"/>
        <v>0</v>
      </c>
      <c r="J59" s="55">
        <f t="shared" si="4"/>
        <v>0.39500000000000002</v>
      </c>
      <c r="K59" s="56">
        <f t="shared" si="4"/>
        <v>0</v>
      </c>
      <c r="L59" s="55"/>
      <c r="M59" s="56"/>
      <c r="N59" s="55">
        <f t="shared" ref="N59:AA59" si="5">N57/$D$13</f>
        <v>0.39500000000000002</v>
      </c>
      <c r="O59" s="56">
        <f t="shared" si="5"/>
        <v>0</v>
      </c>
      <c r="P59" s="55">
        <f t="shared" si="5"/>
        <v>0.39500000000000002</v>
      </c>
      <c r="Q59" s="56">
        <f t="shared" si="5"/>
        <v>0</v>
      </c>
      <c r="R59" s="55">
        <f t="shared" si="5"/>
        <v>0.39500000000000002</v>
      </c>
      <c r="S59" s="56">
        <f t="shared" si="5"/>
        <v>0</v>
      </c>
      <c r="T59" s="55">
        <f t="shared" si="5"/>
        <v>0.39500000000000002</v>
      </c>
      <c r="U59" s="56">
        <f t="shared" si="5"/>
        <v>0</v>
      </c>
      <c r="V59" s="55">
        <f t="shared" si="5"/>
        <v>0.39500000000000002</v>
      </c>
      <c r="W59" s="56">
        <f t="shared" si="5"/>
        <v>0</v>
      </c>
      <c r="X59" s="55">
        <f t="shared" si="5"/>
        <v>0.39500000000000002</v>
      </c>
      <c r="Y59" s="56">
        <f t="shared" si="5"/>
        <v>0</v>
      </c>
      <c r="Z59" s="55">
        <f t="shared" si="5"/>
        <v>0.39500000000000002</v>
      </c>
      <c r="AA59" s="56">
        <f t="shared" si="5"/>
        <v>0</v>
      </c>
    </row>
    <row r="60" spans="1:27" ht="4.5" customHeight="1" x14ac:dyDescent="0.25">
      <c r="A60" s="57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</row>
    <row r="61" spans="1:27" ht="17.25" customHeight="1" x14ac:dyDescent="0.25">
      <c r="A61" s="6" t="s">
        <v>42</v>
      </c>
      <c r="B61" s="5" t="s">
        <v>43</v>
      </c>
      <c r="C61" s="21" t="s">
        <v>44</v>
      </c>
      <c r="D61" s="60">
        <v>180</v>
      </c>
      <c r="E61" s="61">
        <v>150</v>
      </c>
      <c r="F61" s="60">
        <v>180</v>
      </c>
      <c r="G61" s="61"/>
      <c r="H61" s="60">
        <v>180</v>
      </c>
      <c r="I61" s="61"/>
      <c r="J61" s="60">
        <v>180</v>
      </c>
      <c r="K61" s="61"/>
      <c r="L61" s="60"/>
      <c r="M61" s="61"/>
      <c r="N61" s="60">
        <v>180</v>
      </c>
      <c r="O61" s="61"/>
      <c r="P61" s="60">
        <v>180</v>
      </c>
      <c r="Q61" s="61"/>
      <c r="R61" s="60">
        <v>180</v>
      </c>
      <c r="S61" s="61"/>
      <c r="T61" s="60">
        <v>180</v>
      </c>
      <c r="U61" s="61"/>
      <c r="V61" s="60">
        <v>180</v>
      </c>
      <c r="W61" s="61"/>
      <c r="X61" s="60">
        <v>180</v>
      </c>
      <c r="Y61" s="61"/>
      <c r="Z61" s="60">
        <v>180</v>
      </c>
      <c r="AA61" s="61"/>
    </row>
    <row r="62" spans="1:27" ht="17.25" customHeight="1" x14ac:dyDescent="0.25">
      <c r="A62" s="6"/>
      <c r="B62" s="5"/>
      <c r="C62" s="24" t="s">
        <v>45</v>
      </c>
      <c r="D62" s="46">
        <v>60</v>
      </c>
      <c r="E62" s="47">
        <v>50</v>
      </c>
      <c r="F62" s="46">
        <v>60</v>
      </c>
      <c r="G62" s="47"/>
      <c r="H62" s="46">
        <v>60</v>
      </c>
      <c r="I62" s="47"/>
      <c r="J62" s="46">
        <v>60</v>
      </c>
      <c r="K62" s="47"/>
      <c r="L62" s="46"/>
      <c r="M62" s="47"/>
      <c r="N62" s="46">
        <v>60</v>
      </c>
      <c r="O62" s="47"/>
      <c r="P62" s="46">
        <v>60</v>
      </c>
      <c r="Q62" s="47"/>
      <c r="R62" s="46">
        <v>60</v>
      </c>
      <c r="S62" s="47"/>
      <c r="T62" s="46">
        <v>60</v>
      </c>
      <c r="U62" s="47"/>
      <c r="V62" s="46">
        <v>60</v>
      </c>
      <c r="W62" s="47"/>
      <c r="X62" s="46">
        <v>60</v>
      </c>
      <c r="Y62" s="47"/>
      <c r="Z62" s="46">
        <v>60</v>
      </c>
      <c r="AA62" s="47"/>
    </row>
    <row r="63" spans="1:27" ht="17.25" customHeight="1" x14ac:dyDescent="0.25">
      <c r="A63" s="6"/>
      <c r="B63" s="5"/>
      <c r="C63" s="24" t="s">
        <v>46</v>
      </c>
      <c r="D63" s="46">
        <v>50</v>
      </c>
      <c r="E63" s="47">
        <v>35</v>
      </c>
      <c r="F63" s="46">
        <v>50</v>
      </c>
      <c r="G63" s="47"/>
      <c r="H63" s="46">
        <v>50</v>
      </c>
      <c r="I63" s="47"/>
      <c r="J63" s="46">
        <v>50</v>
      </c>
      <c r="K63" s="47"/>
      <c r="L63" s="46"/>
      <c r="M63" s="47"/>
      <c r="N63" s="46">
        <v>50</v>
      </c>
      <c r="O63" s="47"/>
      <c r="P63" s="46">
        <v>50</v>
      </c>
      <c r="Q63" s="47"/>
      <c r="R63" s="46">
        <v>50</v>
      </c>
      <c r="S63" s="47"/>
      <c r="T63" s="46">
        <v>50</v>
      </c>
      <c r="U63" s="47"/>
      <c r="V63" s="46">
        <v>50</v>
      </c>
      <c r="W63" s="47"/>
      <c r="X63" s="46">
        <v>50</v>
      </c>
      <c r="Y63" s="47"/>
      <c r="Z63" s="46">
        <v>50</v>
      </c>
      <c r="AA63" s="47"/>
    </row>
    <row r="64" spans="1:27" ht="17.25" customHeight="1" x14ac:dyDescent="0.25">
      <c r="A64" s="6"/>
      <c r="B64" s="5"/>
      <c r="C64" s="24" t="s">
        <v>47</v>
      </c>
      <c r="D64" s="46">
        <v>0</v>
      </c>
      <c r="E64" s="47">
        <v>0</v>
      </c>
      <c r="F64" s="46">
        <v>0</v>
      </c>
      <c r="G64" s="47"/>
      <c r="H64" s="46">
        <v>0</v>
      </c>
      <c r="I64" s="47"/>
      <c r="J64" s="46">
        <v>0</v>
      </c>
      <c r="K64" s="47"/>
      <c r="L64" s="46"/>
      <c r="M64" s="47"/>
      <c r="N64" s="46">
        <v>0</v>
      </c>
      <c r="O64" s="47"/>
      <c r="P64" s="46">
        <v>0</v>
      </c>
      <c r="Q64" s="47"/>
      <c r="R64" s="46">
        <v>0</v>
      </c>
      <c r="S64" s="47"/>
      <c r="T64" s="46">
        <v>0</v>
      </c>
      <c r="U64" s="47"/>
      <c r="V64" s="46">
        <v>0</v>
      </c>
      <c r="W64" s="47"/>
      <c r="X64" s="46">
        <v>0</v>
      </c>
      <c r="Y64" s="47"/>
      <c r="Z64" s="46">
        <v>0</v>
      </c>
      <c r="AA64" s="47"/>
    </row>
    <row r="65" spans="1:27" ht="17.25" customHeight="1" x14ac:dyDescent="0.25">
      <c r="A65" s="6"/>
      <c r="B65" s="5"/>
      <c r="C65" s="24" t="s">
        <v>48</v>
      </c>
      <c r="D65" s="46">
        <v>0</v>
      </c>
      <c r="E65" s="47">
        <v>0</v>
      </c>
      <c r="F65" s="46">
        <v>0</v>
      </c>
      <c r="G65" s="47"/>
      <c r="H65" s="46">
        <v>0</v>
      </c>
      <c r="I65" s="47"/>
      <c r="J65" s="46">
        <v>0</v>
      </c>
      <c r="K65" s="47"/>
      <c r="L65" s="46"/>
      <c r="M65" s="47"/>
      <c r="N65" s="46">
        <v>0</v>
      </c>
      <c r="O65" s="47"/>
      <c r="P65" s="46">
        <v>0</v>
      </c>
      <c r="Q65" s="47"/>
      <c r="R65" s="46">
        <v>0</v>
      </c>
      <c r="S65" s="47"/>
      <c r="T65" s="46">
        <v>0</v>
      </c>
      <c r="U65" s="47"/>
      <c r="V65" s="46">
        <v>0</v>
      </c>
      <c r="W65" s="47"/>
      <c r="X65" s="46">
        <v>0</v>
      </c>
      <c r="Y65" s="47"/>
      <c r="Z65" s="46">
        <v>0</v>
      </c>
      <c r="AA65" s="47"/>
    </row>
    <row r="66" spans="1:27" ht="17.25" customHeight="1" x14ac:dyDescent="0.25">
      <c r="A66" s="6"/>
      <c r="B66" s="5"/>
      <c r="C66" s="24"/>
      <c r="D66" s="46"/>
      <c r="E66" s="47"/>
      <c r="F66" s="46"/>
      <c r="G66" s="47"/>
      <c r="H66" s="46"/>
      <c r="I66" s="47"/>
      <c r="J66" s="46"/>
      <c r="K66" s="47"/>
      <c r="L66" s="46"/>
      <c r="M66" s="47"/>
      <c r="N66" s="46"/>
      <c r="O66" s="47"/>
      <c r="P66" s="46"/>
      <c r="Q66" s="47"/>
      <c r="R66" s="46"/>
      <c r="S66" s="47"/>
      <c r="T66" s="46"/>
      <c r="U66" s="47"/>
      <c r="V66" s="46"/>
      <c r="W66" s="47"/>
      <c r="X66" s="46"/>
      <c r="Y66" s="47"/>
      <c r="Z66" s="46"/>
      <c r="AA66" s="47"/>
    </row>
    <row r="67" spans="1:27" ht="17.25" customHeight="1" x14ac:dyDescent="0.25">
      <c r="A67" s="6"/>
      <c r="B67" s="5"/>
      <c r="C67" s="24"/>
      <c r="D67" s="46">
        <v>0</v>
      </c>
      <c r="E67" s="47">
        <v>0</v>
      </c>
      <c r="F67" s="46">
        <v>0</v>
      </c>
      <c r="G67" s="47"/>
      <c r="H67" s="46">
        <v>0</v>
      </c>
      <c r="I67" s="47"/>
      <c r="J67" s="46">
        <v>0</v>
      </c>
      <c r="K67" s="47"/>
      <c r="L67" s="46"/>
      <c r="M67" s="47"/>
      <c r="N67" s="46">
        <v>0</v>
      </c>
      <c r="O67" s="47"/>
      <c r="P67" s="46">
        <v>0</v>
      </c>
      <c r="Q67" s="47"/>
      <c r="R67" s="46">
        <v>0</v>
      </c>
      <c r="S67" s="47"/>
      <c r="T67" s="46">
        <v>0</v>
      </c>
      <c r="U67" s="47"/>
      <c r="V67" s="46">
        <v>0</v>
      </c>
      <c r="W67" s="47"/>
      <c r="X67" s="46">
        <v>0</v>
      </c>
      <c r="Y67" s="47"/>
      <c r="Z67" s="46">
        <v>0</v>
      </c>
      <c r="AA67" s="47"/>
    </row>
    <row r="68" spans="1:27" ht="4.5" customHeight="1" x14ac:dyDescent="0.25">
      <c r="A68" s="6"/>
      <c r="B68" s="24"/>
      <c r="C68" s="24"/>
      <c r="D68" s="33"/>
      <c r="E68" s="34"/>
      <c r="F68" s="33"/>
      <c r="G68" s="34"/>
      <c r="H68" s="33"/>
      <c r="I68" s="34"/>
      <c r="J68" s="33"/>
      <c r="K68" s="34"/>
      <c r="L68" s="33"/>
      <c r="M68" s="34"/>
      <c r="N68" s="33"/>
      <c r="O68" s="34"/>
      <c r="P68" s="33"/>
      <c r="Q68" s="34"/>
      <c r="R68" s="33"/>
      <c r="S68" s="34"/>
      <c r="T68" s="33"/>
      <c r="U68" s="34"/>
      <c r="V68" s="33"/>
      <c r="W68" s="34"/>
      <c r="X68" s="33"/>
      <c r="Y68" s="34"/>
      <c r="Z68" s="33"/>
      <c r="AA68" s="34"/>
    </row>
    <row r="69" spans="1:27" ht="17.25" customHeight="1" x14ac:dyDescent="0.25">
      <c r="A69" s="6"/>
      <c r="B69" s="8" t="s">
        <v>25</v>
      </c>
      <c r="C69" s="24" t="s">
        <v>49</v>
      </c>
      <c r="D69" s="46">
        <v>0</v>
      </c>
      <c r="E69" s="47">
        <v>60</v>
      </c>
      <c r="F69" s="46">
        <v>0</v>
      </c>
      <c r="G69" s="47"/>
      <c r="H69" s="46">
        <v>0</v>
      </c>
      <c r="I69" s="47"/>
      <c r="J69" s="46">
        <v>0</v>
      </c>
      <c r="K69" s="47"/>
      <c r="L69" s="46"/>
      <c r="M69" s="47"/>
      <c r="N69" s="46">
        <v>0</v>
      </c>
      <c r="O69" s="47"/>
      <c r="P69" s="46">
        <v>0</v>
      </c>
      <c r="Q69" s="47"/>
      <c r="R69" s="46">
        <v>0</v>
      </c>
      <c r="S69" s="47"/>
      <c r="T69" s="46">
        <v>0</v>
      </c>
      <c r="U69" s="47"/>
      <c r="V69" s="46">
        <v>0</v>
      </c>
      <c r="W69" s="47"/>
      <c r="X69" s="46">
        <v>0</v>
      </c>
      <c r="Y69" s="47"/>
      <c r="Z69" s="46">
        <v>0</v>
      </c>
      <c r="AA69" s="47"/>
    </row>
    <row r="70" spans="1:27" ht="17.25" customHeight="1" x14ac:dyDescent="0.25">
      <c r="A70" s="6"/>
      <c r="B70" s="8"/>
      <c r="C70" s="24" t="s">
        <v>50</v>
      </c>
      <c r="D70" s="46">
        <v>250</v>
      </c>
      <c r="E70" s="47">
        <v>100</v>
      </c>
      <c r="F70" s="46">
        <v>250</v>
      </c>
      <c r="G70" s="47"/>
      <c r="H70" s="46">
        <v>250</v>
      </c>
      <c r="I70" s="47"/>
      <c r="J70" s="46">
        <v>250</v>
      </c>
      <c r="K70" s="47"/>
      <c r="L70" s="46"/>
      <c r="M70" s="47"/>
      <c r="N70" s="46">
        <v>250</v>
      </c>
      <c r="O70" s="47"/>
      <c r="P70" s="46">
        <v>250</v>
      </c>
      <c r="Q70" s="47"/>
      <c r="R70" s="46">
        <v>250</v>
      </c>
      <c r="S70" s="47"/>
      <c r="T70" s="46">
        <v>250</v>
      </c>
      <c r="U70" s="47"/>
      <c r="V70" s="46">
        <v>250</v>
      </c>
      <c r="W70" s="47"/>
      <c r="X70" s="46">
        <v>250</v>
      </c>
      <c r="Y70" s="47"/>
      <c r="Z70" s="46">
        <v>250</v>
      </c>
      <c r="AA70" s="47"/>
    </row>
    <row r="71" spans="1:27" ht="17.25" customHeight="1" x14ac:dyDescent="0.25">
      <c r="A71" s="6"/>
      <c r="B71" s="8"/>
      <c r="C71" s="24"/>
      <c r="D71" s="46">
        <v>250</v>
      </c>
      <c r="E71" s="47">
        <v>100</v>
      </c>
      <c r="F71" s="46">
        <v>250</v>
      </c>
      <c r="G71" s="47"/>
      <c r="H71" s="46">
        <v>250</v>
      </c>
      <c r="I71" s="47"/>
      <c r="J71" s="46">
        <v>250</v>
      </c>
      <c r="K71" s="47"/>
      <c r="L71" s="46"/>
      <c r="M71" s="47"/>
      <c r="N71" s="46">
        <v>250</v>
      </c>
      <c r="O71" s="47"/>
      <c r="P71" s="46">
        <v>250</v>
      </c>
      <c r="Q71" s="47"/>
      <c r="R71" s="46">
        <v>250</v>
      </c>
      <c r="S71" s="47"/>
      <c r="T71" s="46">
        <v>250</v>
      </c>
      <c r="U71" s="47"/>
      <c r="V71" s="46">
        <v>250</v>
      </c>
      <c r="W71" s="47"/>
      <c r="X71" s="46">
        <v>250</v>
      </c>
      <c r="Y71" s="47"/>
      <c r="Z71" s="46">
        <v>250</v>
      </c>
      <c r="AA71" s="47"/>
    </row>
    <row r="72" spans="1:27" ht="4.5" customHeight="1" x14ac:dyDescent="0.25">
      <c r="A72" s="6"/>
      <c r="B72" s="24"/>
      <c r="C72" s="24"/>
      <c r="D72" s="33"/>
      <c r="E72" s="34"/>
      <c r="F72" s="33"/>
      <c r="G72" s="34"/>
      <c r="H72" s="33"/>
      <c r="I72" s="34"/>
      <c r="J72" s="33"/>
      <c r="K72" s="34"/>
      <c r="L72" s="33"/>
      <c r="M72" s="34"/>
      <c r="N72" s="33"/>
      <c r="O72" s="34"/>
      <c r="P72" s="33"/>
      <c r="Q72" s="34"/>
      <c r="R72" s="33"/>
      <c r="S72" s="34"/>
      <c r="T72" s="33"/>
      <c r="U72" s="34"/>
      <c r="V72" s="33"/>
      <c r="W72" s="34"/>
      <c r="X72" s="33"/>
      <c r="Y72" s="34"/>
      <c r="Z72" s="33"/>
      <c r="AA72" s="34"/>
    </row>
    <row r="73" spans="1:27" ht="17.25" customHeight="1" x14ac:dyDescent="0.25">
      <c r="A73" s="6"/>
      <c r="B73" s="8" t="s">
        <v>51</v>
      </c>
      <c r="C73" s="24" t="s">
        <v>52</v>
      </c>
      <c r="D73" s="46">
        <v>650</v>
      </c>
      <c r="E73" s="47">
        <v>680</v>
      </c>
      <c r="F73" s="46">
        <v>650</v>
      </c>
      <c r="G73" s="47"/>
      <c r="H73" s="46">
        <v>650</v>
      </c>
      <c r="I73" s="47"/>
      <c r="J73" s="46">
        <v>650</v>
      </c>
      <c r="K73" s="47"/>
      <c r="L73" s="46"/>
      <c r="M73" s="47"/>
      <c r="N73" s="46">
        <v>650</v>
      </c>
      <c r="O73" s="47"/>
      <c r="P73" s="46">
        <v>650</v>
      </c>
      <c r="Q73" s="47"/>
      <c r="R73" s="46">
        <v>650</v>
      </c>
      <c r="S73" s="47"/>
      <c r="T73" s="46">
        <v>650</v>
      </c>
      <c r="U73" s="47"/>
      <c r="V73" s="46">
        <v>650</v>
      </c>
      <c r="W73" s="47"/>
      <c r="X73" s="46">
        <v>650</v>
      </c>
      <c r="Y73" s="47"/>
      <c r="Z73" s="46">
        <v>650</v>
      </c>
      <c r="AA73" s="47"/>
    </row>
    <row r="74" spans="1:27" ht="17.25" customHeight="1" x14ac:dyDescent="0.25">
      <c r="A74" s="6"/>
      <c r="B74" s="8"/>
      <c r="C74" s="24" t="s">
        <v>53</v>
      </c>
      <c r="D74" s="46">
        <v>100</v>
      </c>
      <c r="E74" s="47">
        <v>120</v>
      </c>
      <c r="F74" s="46">
        <v>100</v>
      </c>
      <c r="G74" s="47"/>
      <c r="H74" s="46">
        <v>100</v>
      </c>
      <c r="I74" s="47"/>
      <c r="J74" s="46">
        <v>100</v>
      </c>
      <c r="K74" s="47"/>
      <c r="L74" s="46"/>
      <c r="M74" s="47"/>
      <c r="N74" s="46">
        <v>100</v>
      </c>
      <c r="O74" s="47"/>
      <c r="P74" s="46">
        <v>100</v>
      </c>
      <c r="Q74" s="47"/>
      <c r="R74" s="46">
        <v>100</v>
      </c>
      <c r="S74" s="47"/>
      <c r="T74" s="46">
        <v>100</v>
      </c>
      <c r="U74" s="47"/>
      <c r="V74" s="46">
        <v>100</v>
      </c>
      <c r="W74" s="47"/>
      <c r="X74" s="46">
        <v>100</v>
      </c>
      <c r="Y74" s="47"/>
      <c r="Z74" s="46">
        <v>100</v>
      </c>
      <c r="AA74" s="47"/>
    </row>
    <row r="75" spans="1:27" ht="17.25" customHeight="1" x14ac:dyDescent="0.25">
      <c r="A75" s="6"/>
      <c r="B75" s="8"/>
      <c r="C75" s="24" t="s">
        <v>54</v>
      </c>
      <c r="D75" s="46">
        <v>0</v>
      </c>
      <c r="E75" s="34"/>
      <c r="F75" s="46">
        <v>0</v>
      </c>
      <c r="G75" s="34"/>
      <c r="H75" s="46">
        <v>0</v>
      </c>
      <c r="I75" s="34"/>
      <c r="J75" s="46">
        <v>0</v>
      </c>
      <c r="K75" s="34"/>
      <c r="L75" s="46"/>
      <c r="M75" s="34"/>
      <c r="N75" s="46">
        <v>0</v>
      </c>
      <c r="O75" s="34"/>
      <c r="P75" s="46">
        <v>0</v>
      </c>
      <c r="Q75" s="34"/>
      <c r="R75" s="46">
        <v>0</v>
      </c>
      <c r="S75" s="34"/>
      <c r="T75" s="46">
        <v>0</v>
      </c>
      <c r="U75" s="34"/>
      <c r="V75" s="46">
        <v>0</v>
      </c>
      <c r="W75" s="34"/>
      <c r="X75" s="46">
        <v>0</v>
      </c>
      <c r="Y75" s="34"/>
      <c r="Z75" s="46">
        <v>0</v>
      </c>
      <c r="AA75" s="34"/>
    </row>
    <row r="76" spans="1:27" ht="17.25" customHeight="1" x14ac:dyDescent="0.25">
      <c r="A76" s="6"/>
      <c r="B76" s="8"/>
      <c r="C76" s="24" t="s">
        <v>55</v>
      </c>
      <c r="D76" s="46"/>
      <c r="E76" s="34"/>
      <c r="F76" s="46"/>
      <c r="G76" s="34"/>
      <c r="H76" s="46"/>
      <c r="I76" s="34"/>
      <c r="J76" s="46"/>
      <c r="K76" s="34"/>
      <c r="L76" s="46"/>
      <c r="M76" s="34"/>
      <c r="N76" s="46"/>
      <c r="O76" s="34"/>
      <c r="P76" s="46"/>
      <c r="Q76" s="34"/>
      <c r="R76" s="46"/>
      <c r="S76" s="34"/>
      <c r="T76" s="46"/>
      <c r="U76" s="34"/>
      <c r="V76" s="46"/>
      <c r="W76" s="34"/>
      <c r="X76" s="46"/>
      <c r="Y76" s="34"/>
      <c r="Z76" s="46"/>
      <c r="AA76" s="34"/>
    </row>
    <row r="77" spans="1:27" ht="17.25" customHeight="1" x14ac:dyDescent="0.25">
      <c r="A77" s="6"/>
      <c r="B77" s="8"/>
      <c r="C77" s="24"/>
      <c r="D77" s="46">
        <v>0</v>
      </c>
      <c r="E77" s="34"/>
      <c r="F77" s="46">
        <v>0</v>
      </c>
      <c r="G77" s="34"/>
      <c r="H77" s="46">
        <v>0</v>
      </c>
      <c r="I77" s="34"/>
      <c r="J77" s="46">
        <v>0</v>
      </c>
      <c r="K77" s="34"/>
      <c r="L77" s="46"/>
      <c r="M77" s="34"/>
      <c r="N77" s="46">
        <v>0</v>
      </c>
      <c r="O77" s="34"/>
      <c r="P77" s="46">
        <v>0</v>
      </c>
      <c r="Q77" s="34"/>
      <c r="R77" s="46">
        <v>0</v>
      </c>
      <c r="S77" s="34"/>
      <c r="T77" s="46">
        <v>0</v>
      </c>
      <c r="U77" s="34"/>
      <c r="V77" s="46">
        <v>0</v>
      </c>
      <c r="W77" s="34"/>
      <c r="X77" s="46">
        <v>0</v>
      </c>
      <c r="Y77" s="34"/>
      <c r="Z77" s="46">
        <v>0</v>
      </c>
      <c r="AA77" s="34"/>
    </row>
    <row r="78" spans="1:27" ht="17.25" customHeight="1" x14ac:dyDescent="0.25">
      <c r="A78" s="6"/>
      <c r="B78" s="8"/>
      <c r="C78" s="24"/>
      <c r="D78" s="46">
        <v>0</v>
      </c>
      <c r="E78" s="34"/>
      <c r="F78" s="46">
        <v>0</v>
      </c>
      <c r="G78" s="34"/>
      <c r="H78" s="46">
        <v>0</v>
      </c>
      <c r="I78" s="34"/>
      <c r="J78" s="46">
        <v>0</v>
      </c>
      <c r="K78" s="34"/>
      <c r="L78" s="46"/>
      <c r="M78" s="34"/>
      <c r="N78" s="46">
        <v>0</v>
      </c>
      <c r="O78" s="34"/>
      <c r="P78" s="46">
        <v>0</v>
      </c>
      <c r="Q78" s="34"/>
      <c r="R78" s="46">
        <v>0</v>
      </c>
      <c r="S78" s="34"/>
      <c r="T78" s="46">
        <v>0</v>
      </c>
      <c r="U78" s="34"/>
      <c r="V78" s="46">
        <v>0</v>
      </c>
      <c r="W78" s="34"/>
      <c r="X78" s="46">
        <v>0</v>
      </c>
      <c r="Y78" s="34"/>
      <c r="Z78" s="46">
        <v>0</v>
      </c>
      <c r="AA78" s="34"/>
    </row>
    <row r="79" spans="1:27" ht="4.5" customHeight="1" x14ac:dyDescent="0.25">
      <c r="A79" s="6"/>
      <c r="B79" s="24"/>
      <c r="C79" s="24"/>
      <c r="D79" s="33"/>
      <c r="E79" s="34"/>
      <c r="F79" s="33"/>
      <c r="G79" s="34"/>
      <c r="H79" s="33"/>
      <c r="I79" s="34"/>
      <c r="J79" s="33"/>
      <c r="K79" s="34"/>
      <c r="L79" s="33"/>
      <c r="M79" s="34"/>
      <c r="N79" s="33"/>
      <c r="O79" s="34"/>
      <c r="P79" s="33"/>
      <c r="Q79" s="34"/>
      <c r="R79" s="33"/>
      <c r="S79" s="34"/>
      <c r="T79" s="33"/>
      <c r="U79" s="34"/>
      <c r="V79" s="33"/>
      <c r="W79" s="34"/>
      <c r="X79" s="33"/>
      <c r="Y79" s="34"/>
      <c r="Z79" s="33"/>
      <c r="AA79" s="34"/>
    </row>
    <row r="80" spans="1:27" ht="17.25" customHeight="1" x14ac:dyDescent="0.25">
      <c r="A80" s="6"/>
      <c r="B80" s="4" t="s">
        <v>28</v>
      </c>
      <c r="C80" s="24" t="s">
        <v>56</v>
      </c>
      <c r="D80" s="46">
        <v>150</v>
      </c>
      <c r="E80" s="47">
        <v>180</v>
      </c>
      <c r="F80" s="46">
        <v>150</v>
      </c>
      <c r="G80" s="47"/>
      <c r="H80" s="46">
        <v>150</v>
      </c>
      <c r="I80" s="47"/>
      <c r="J80" s="46">
        <v>150</v>
      </c>
      <c r="K80" s="47"/>
      <c r="L80" s="46"/>
      <c r="M80" s="47"/>
      <c r="N80" s="46">
        <v>150</v>
      </c>
      <c r="O80" s="47"/>
      <c r="P80" s="46">
        <v>150</v>
      </c>
      <c r="Q80" s="47"/>
      <c r="R80" s="46">
        <v>150</v>
      </c>
      <c r="S80" s="47"/>
      <c r="T80" s="46">
        <v>150</v>
      </c>
      <c r="U80" s="47"/>
      <c r="V80" s="46">
        <v>150</v>
      </c>
      <c r="W80" s="47"/>
      <c r="X80" s="46">
        <v>150</v>
      </c>
      <c r="Y80" s="47"/>
      <c r="Z80" s="46">
        <v>150</v>
      </c>
      <c r="AA80" s="47"/>
    </row>
    <row r="81" spans="1:27" ht="17.25" customHeight="1" x14ac:dyDescent="0.25">
      <c r="A81" s="6"/>
      <c r="B81" s="4"/>
      <c r="C81" s="24"/>
      <c r="D81" s="46">
        <v>150</v>
      </c>
      <c r="E81" s="47">
        <v>180</v>
      </c>
      <c r="F81" s="46">
        <v>150</v>
      </c>
      <c r="G81" s="47"/>
      <c r="H81" s="46">
        <v>150</v>
      </c>
      <c r="I81" s="47"/>
      <c r="J81" s="46">
        <v>150</v>
      </c>
      <c r="K81" s="47"/>
      <c r="L81" s="46"/>
      <c r="M81" s="47"/>
      <c r="N81" s="46">
        <v>150</v>
      </c>
      <c r="O81" s="47"/>
      <c r="P81" s="46">
        <v>150</v>
      </c>
      <c r="Q81" s="47"/>
      <c r="R81" s="46">
        <v>150</v>
      </c>
      <c r="S81" s="47"/>
      <c r="T81" s="46">
        <v>150</v>
      </c>
      <c r="U81" s="47"/>
      <c r="V81" s="46">
        <v>150</v>
      </c>
      <c r="W81" s="47"/>
      <c r="X81" s="46">
        <v>150</v>
      </c>
      <c r="Y81" s="47"/>
      <c r="Z81" s="46">
        <v>150</v>
      </c>
      <c r="AA81" s="47"/>
    </row>
    <row r="82" spans="1:27" ht="4.5" customHeight="1" x14ac:dyDescent="0.25">
      <c r="A82" s="6"/>
      <c r="B82" s="24"/>
      <c r="C82" s="24"/>
      <c r="D82" s="33"/>
      <c r="E82" s="34"/>
      <c r="F82" s="33"/>
      <c r="G82" s="34"/>
      <c r="H82" s="33"/>
      <c r="I82" s="34"/>
      <c r="J82" s="33"/>
      <c r="K82" s="34"/>
      <c r="L82" s="33"/>
      <c r="M82" s="34"/>
      <c r="N82" s="33"/>
      <c r="O82" s="34"/>
      <c r="P82" s="33"/>
      <c r="Q82" s="34"/>
      <c r="R82" s="33"/>
      <c r="S82" s="34"/>
      <c r="T82" s="33"/>
      <c r="U82" s="34"/>
      <c r="V82" s="33"/>
      <c r="W82" s="34"/>
      <c r="X82" s="33"/>
      <c r="Y82" s="34"/>
      <c r="Z82" s="33"/>
      <c r="AA82" s="34"/>
    </row>
    <row r="83" spans="1:27" ht="17.25" customHeight="1" x14ac:dyDescent="0.25">
      <c r="A83" s="6"/>
      <c r="B83" s="8" t="s">
        <v>57</v>
      </c>
      <c r="C83" s="24" t="s">
        <v>58</v>
      </c>
      <c r="D83" s="46">
        <v>40</v>
      </c>
      <c r="E83" s="47">
        <v>0</v>
      </c>
      <c r="F83" s="46">
        <v>40</v>
      </c>
      <c r="G83" s="47"/>
      <c r="H83" s="46">
        <v>40</v>
      </c>
      <c r="I83" s="47"/>
      <c r="J83" s="46">
        <v>40</v>
      </c>
      <c r="K83" s="47"/>
      <c r="L83" s="46"/>
      <c r="M83" s="47"/>
      <c r="N83" s="46">
        <v>40</v>
      </c>
      <c r="O83" s="47"/>
      <c r="P83" s="46">
        <v>40</v>
      </c>
      <c r="Q83" s="47"/>
      <c r="R83" s="46">
        <v>40</v>
      </c>
      <c r="S83" s="47"/>
      <c r="T83" s="46">
        <v>40</v>
      </c>
      <c r="U83" s="47"/>
      <c r="V83" s="46">
        <v>40</v>
      </c>
      <c r="W83" s="47"/>
      <c r="X83" s="46">
        <v>40</v>
      </c>
      <c r="Y83" s="47"/>
      <c r="Z83" s="46">
        <v>40</v>
      </c>
      <c r="AA83" s="47"/>
    </row>
    <row r="84" spans="1:27" ht="17.25" customHeight="1" x14ac:dyDescent="0.25">
      <c r="A84" s="6"/>
      <c r="B84" s="8"/>
      <c r="C84" s="24" t="s">
        <v>59</v>
      </c>
      <c r="D84" s="46">
        <v>50</v>
      </c>
      <c r="E84" s="47">
        <v>25</v>
      </c>
      <c r="F84" s="46">
        <v>50</v>
      </c>
      <c r="G84" s="47"/>
      <c r="H84" s="46">
        <v>50</v>
      </c>
      <c r="I84" s="47"/>
      <c r="J84" s="46">
        <v>50</v>
      </c>
      <c r="K84" s="47"/>
      <c r="L84" s="46"/>
      <c r="M84" s="47"/>
      <c r="N84" s="46">
        <v>50</v>
      </c>
      <c r="O84" s="47"/>
      <c r="P84" s="46">
        <v>50</v>
      </c>
      <c r="Q84" s="47"/>
      <c r="R84" s="46">
        <v>50</v>
      </c>
      <c r="S84" s="47"/>
      <c r="T84" s="46">
        <v>50</v>
      </c>
      <c r="U84" s="47"/>
      <c r="V84" s="46">
        <v>50</v>
      </c>
      <c r="W84" s="47"/>
      <c r="X84" s="46">
        <v>50</v>
      </c>
      <c r="Y84" s="47"/>
      <c r="Z84" s="46">
        <v>50</v>
      </c>
      <c r="AA84" s="47"/>
    </row>
    <row r="85" spans="1:27" ht="17.25" customHeight="1" x14ac:dyDescent="0.25">
      <c r="A85" s="6"/>
      <c r="B85" s="8"/>
      <c r="C85" s="24" t="s">
        <v>60</v>
      </c>
      <c r="D85" s="46">
        <v>50</v>
      </c>
      <c r="E85" s="47">
        <v>30</v>
      </c>
      <c r="F85" s="46">
        <v>50</v>
      </c>
      <c r="G85" s="47"/>
      <c r="H85" s="46">
        <v>50</v>
      </c>
      <c r="I85" s="47"/>
      <c r="J85" s="46">
        <v>50</v>
      </c>
      <c r="K85" s="47"/>
      <c r="L85" s="46"/>
      <c r="M85" s="47"/>
      <c r="N85" s="46">
        <v>50</v>
      </c>
      <c r="O85" s="47"/>
      <c r="P85" s="46">
        <v>50</v>
      </c>
      <c r="Q85" s="47"/>
      <c r="R85" s="46">
        <v>50</v>
      </c>
      <c r="S85" s="47"/>
      <c r="T85" s="46">
        <v>50</v>
      </c>
      <c r="U85" s="47"/>
      <c r="V85" s="46">
        <v>50</v>
      </c>
      <c r="W85" s="47"/>
      <c r="X85" s="46">
        <v>50</v>
      </c>
      <c r="Y85" s="47"/>
      <c r="Z85" s="46">
        <v>50</v>
      </c>
      <c r="AA85" s="47"/>
    </row>
    <row r="86" spans="1:27" ht="17.25" customHeight="1" x14ac:dyDescent="0.25">
      <c r="A86" s="6"/>
      <c r="B86" s="8"/>
      <c r="C86" s="24"/>
      <c r="D86" s="46"/>
      <c r="E86" s="47"/>
      <c r="F86" s="46"/>
      <c r="G86" s="47"/>
      <c r="H86" s="46"/>
      <c r="I86" s="47"/>
      <c r="J86" s="46"/>
      <c r="K86" s="47"/>
      <c r="L86" s="46"/>
      <c r="M86" s="47"/>
      <c r="N86" s="46"/>
      <c r="O86" s="47"/>
      <c r="P86" s="46"/>
      <c r="Q86" s="47"/>
      <c r="R86" s="46"/>
      <c r="S86" s="47"/>
      <c r="T86" s="46"/>
      <c r="U86" s="47"/>
      <c r="V86" s="46"/>
      <c r="W86" s="47"/>
      <c r="X86" s="46"/>
      <c r="Y86" s="47"/>
      <c r="Z86" s="46"/>
      <c r="AA86" s="47"/>
    </row>
    <row r="87" spans="1:27" ht="17.25" customHeight="1" x14ac:dyDescent="0.25">
      <c r="A87" s="6"/>
      <c r="B87" s="8"/>
      <c r="C87" s="24"/>
      <c r="D87" s="33"/>
      <c r="E87" s="34"/>
      <c r="F87" s="33"/>
      <c r="G87" s="34"/>
      <c r="H87" s="33"/>
      <c r="I87" s="34"/>
      <c r="J87" s="33"/>
      <c r="K87" s="34"/>
      <c r="L87" s="33"/>
      <c r="M87" s="34"/>
      <c r="N87" s="33"/>
      <c r="O87" s="34"/>
      <c r="P87" s="33"/>
      <c r="Q87" s="34"/>
      <c r="R87" s="33"/>
      <c r="S87" s="34"/>
      <c r="T87" s="33"/>
      <c r="U87" s="34"/>
      <c r="V87" s="33"/>
      <c r="W87" s="34"/>
      <c r="X87" s="33"/>
      <c r="Y87" s="34"/>
      <c r="Z87" s="33"/>
      <c r="AA87" s="34"/>
    </row>
    <row r="88" spans="1:27" ht="4.5" customHeight="1" x14ac:dyDescent="0.25">
      <c r="A88" s="6"/>
      <c r="B88" s="24"/>
      <c r="C88" s="24"/>
      <c r="D88" s="33"/>
      <c r="E88" s="34"/>
      <c r="F88" s="33"/>
      <c r="G88" s="34"/>
      <c r="H88" s="33"/>
      <c r="I88" s="34"/>
      <c r="J88" s="33"/>
      <c r="K88" s="34"/>
      <c r="L88" s="33"/>
      <c r="M88" s="34"/>
      <c r="N88" s="33"/>
      <c r="O88" s="34"/>
      <c r="P88" s="33"/>
      <c r="Q88" s="34"/>
      <c r="R88" s="33"/>
      <c r="S88" s="34"/>
      <c r="T88" s="33"/>
      <c r="U88" s="34"/>
      <c r="V88" s="33"/>
      <c r="W88" s="34"/>
      <c r="X88" s="33"/>
      <c r="Y88" s="34"/>
      <c r="Z88" s="33"/>
      <c r="AA88" s="34"/>
    </row>
    <row r="89" spans="1:27" ht="17.25" customHeight="1" x14ac:dyDescent="0.25">
      <c r="A89" s="6"/>
      <c r="B89" s="45" t="s">
        <v>61</v>
      </c>
      <c r="C89" s="24" t="s">
        <v>62</v>
      </c>
      <c r="D89" s="46">
        <v>20</v>
      </c>
      <c r="E89" s="47">
        <v>20</v>
      </c>
      <c r="F89" s="46">
        <v>20</v>
      </c>
      <c r="G89" s="47"/>
      <c r="H89" s="46">
        <v>20</v>
      </c>
      <c r="I89" s="47"/>
      <c r="J89" s="46">
        <v>20</v>
      </c>
      <c r="K89" s="47"/>
      <c r="L89" s="46"/>
      <c r="M89" s="47"/>
      <c r="N89" s="46">
        <v>20</v>
      </c>
      <c r="O89" s="47"/>
      <c r="P89" s="46">
        <v>20</v>
      </c>
      <c r="Q89" s="47"/>
      <c r="R89" s="46">
        <v>20</v>
      </c>
      <c r="S89" s="47"/>
      <c r="T89" s="46">
        <v>20</v>
      </c>
      <c r="U89" s="47"/>
      <c r="V89" s="46">
        <v>20</v>
      </c>
      <c r="W89" s="47"/>
      <c r="X89" s="46">
        <v>20</v>
      </c>
      <c r="Y89" s="47"/>
      <c r="Z89" s="46">
        <v>20</v>
      </c>
      <c r="AA89" s="47"/>
    </row>
    <row r="90" spans="1:27" ht="4.5" customHeight="1" x14ac:dyDescent="0.25">
      <c r="A90" s="6"/>
      <c r="B90" s="24"/>
      <c r="C90" s="24"/>
      <c r="D90" s="48"/>
      <c r="E90" s="49"/>
      <c r="F90" s="48"/>
      <c r="G90" s="49"/>
      <c r="H90" s="48"/>
      <c r="I90" s="49"/>
      <c r="J90" s="48"/>
      <c r="K90" s="49"/>
      <c r="L90" s="48"/>
      <c r="M90" s="49"/>
      <c r="N90" s="48"/>
      <c r="O90" s="49"/>
      <c r="P90" s="48"/>
      <c r="Q90" s="49"/>
      <c r="R90" s="48"/>
      <c r="S90" s="49"/>
      <c r="T90" s="48"/>
      <c r="U90" s="49"/>
      <c r="V90" s="48"/>
      <c r="W90" s="49"/>
      <c r="X90" s="48"/>
      <c r="Y90" s="49"/>
      <c r="Z90" s="48"/>
      <c r="AA90" s="49"/>
    </row>
    <row r="91" spans="1:27" ht="29.25" customHeight="1" x14ac:dyDescent="0.25">
      <c r="A91" s="6"/>
      <c r="B91" s="50" t="s">
        <v>63</v>
      </c>
      <c r="C91" s="51"/>
      <c r="D91" s="52">
        <f t="shared" ref="D91:AA91" si="6">SUM(D61:D89)</f>
        <v>2000</v>
      </c>
      <c r="E91" s="53">
        <f t="shared" si="6"/>
        <v>1730</v>
      </c>
      <c r="F91" s="52">
        <f t="shared" si="6"/>
        <v>2000</v>
      </c>
      <c r="G91" s="53">
        <f t="shared" si="6"/>
        <v>0</v>
      </c>
      <c r="H91" s="52">
        <f t="shared" si="6"/>
        <v>2000</v>
      </c>
      <c r="I91" s="53">
        <f t="shared" si="6"/>
        <v>0</v>
      </c>
      <c r="J91" s="52">
        <f t="shared" si="6"/>
        <v>2000</v>
      </c>
      <c r="K91" s="53">
        <f t="shared" si="6"/>
        <v>0</v>
      </c>
      <c r="L91" s="52">
        <f t="shared" si="6"/>
        <v>0</v>
      </c>
      <c r="M91" s="53">
        <f t="shared" si="6"/>
        <v>0</v>
      </c>
      <c r="N91" s="52">
        <f t="shared" si="6"/>
        <v>2000</v>
      </c>
      <c r="O91" s="53">
        <f t="shared" si="6"/>
        <v>0</v>
      </c>
      <c r="P91" s="52">
        <f t="shared" si="6"/>
        <v>2000</v>
      </c>
      <c r="Q91" s="53">
        <f t="shared" si="6"/>
        <v>0</v>
      </c>
      <c r="R91" s="52">
        <f t="shared" si="6"/>
        <v>2000</v>
      </c>
      <c r="S91" s="53">
        <f t="shared" si="6"/>
        <v>0</v>
      </c>
      <c r="T91" s="52">
        <f t="shared" si="6"/>
        <v>2000</v>
      </c>
      <c r="U91" s="53">
        <f t="shared" si="6"/>
        <v>0</v>
      </c>
      <c r="V91" s="52">
        <f t="shared" si="6"/>
        <v>2000</v>
      </c>
      <c r="W91" s="53">
        <f t="shared" si="6"/>
        <v>0</v>
      </c>
      <c r="X91" s="52">
        <f t="shared" si="6"/>
        <v>2000</v>
      </c>
      <c r="Y91" s="53">
        <f t="shared" si="6"/>
        <v>0</v>
      </c>
      <c r="Z91" s="52">
        <f t="shared" si="6"/>
        <v>2000</v>
      </c>
      <c r="AA91" s="53">
        <f t="shared" si="6"/>
        <v>0</v>
      </c>
    </row>
    <row r="92" spans="1:27" ht="4.5" customHeight="1" x14ac:dyDescent="0.25">
      <c r="A92" s="6"/>
      <c r="B92" s="24"/>
      <c r="C92" s="35"/>
      <c r="D92" s="35"/>
      <c r="E92" s="62"/>
      <c r="F92" s="35"/>
      <c r="G92" s="62"/>
      <c r="H92" s="35"/>
      <c r="I92" s="62"/>
      <c r="J92" s="35"/>
      <c r="K92" s="62"/>
      <c r="L92" s="35"/>
      <c r="M92" s="62"/>
      <c r="N92" s="35"/>
      <c r="O92" s="62"/>
      <c r="P92" s="35"/>
      <c r="Q92" s="62"/>
      <c r="R92" s="35"/>
      <c r="S92" s="62"/>
      <c r="T92" s="35"/>
      <c r="U92" s="62"/>
      <c r="V92" s="35"/>
      <c r="W92" s="62"/>
      <c r="X92" s="35"/>
      <c r="Y92" s="62"/>
      <c r="Z92" s="35"/>
      <c r="AA92" s="62"/>
    </row>
    <row r="93" spans="1:27" ht="17.25" hidden="1" customHeight="1" x14ac:dyDescent="0.25">
      <c r="A93" s="6"/>
      <c r="B93" s="39" t="s">
        <v>17</v>
      </c>
      <c r="C93" s="27"/>
      <c r="D93" s="63">
        <f t="shared" ref="D93:K93" si="7">D91/$D$13</f>
        <v>0.5</v>
      </c>
      <c r="E93" s="64">
        <f t="shared" si="7"/>
        <v>0.4325</v>
      </c>
      <c r="F93" s="63">
        <f t="shared" si="7"/>
        <v>0.5</v>
      </c>
      <c r="G93" s="64">
        <f t="shared" si="7"/>
        <v>0</v>
      </c>
      <c r="H93" s="63">
        <f t="shared" si="7"/>
        <v>0.5</v>
      </c>
      <c r="I93" s="64">
        <f t="shared" si="7"/>
        <v>0</v>
      </c>
      <c r="J93" s="63">
        <f t="shared" si="7"/>
        <v>0.5</v>
      </c>
      <c r="K93" s="64">
        <f t="shared" si="7"/>
        <v>0</v>
      </c>
      <c r="L93" s="63"/>
      <c r="M93" s="64"/>
      <c r="N93" s="63">
        <f t="shared" ref="N93:AA93" si="8">N91/$D$13</f>
        <v>0.5</v>
      </c>
      <c r="O93" s="64">
        <f t="shared" si="8"/>
        <v>0</v>
      </c>
      <c r="P93" s="63">
        <f t="shared" si="8"/>
        <v>0.5</v>
      </c>
      <c r="Q93" s="64">
        <f t="shared" si="8"/>
        <v>0</v>
      </c>
      <c r="R93" s="63">
        <f t="shared" si="8"/>
        <v>0.5</v>
      </c>
      <c r="S93" s="64">
        <f t="shared" si="8"/>
        <v>0</v>
      </c>
      <c r="T93" s="63">
        <f t="shared" si="8"/>
        <v>0.5</v>
      </c>
      <c r="U93" s="64">
        <f t="shared" si="8"/>
        <v>0</v>
      </c>
      <c r="V93" s="63">
        <f t="shared" si="8"/>
        <v>0.5</v>
      </c>
      <c r="W93" s="64">
        <f t="shared" si="8"/>
        <v>0</v>
      </c>
      <c r="X93" s="63">
        <f t="shared" si="8"/>
        <v>0.5</v>
      </c>
      <c r="Y93" s="64">
        <f t="shared" si="8"/>
        <v>0</v>
      </c>
      <c r="Z93" s="63">
        <f t="shared" si="8"/>
        <v>0.5</v>
      </c>
      <c r="AA93" s="64">
        <f t="shared" si="8"/>
        <v>0</v>
      </c>
    </row>
    <row r="94" spans="1:27" ht="4.5" customHeight="1" x14ac:dyDescent="0.25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</row>
    <row r="95" spans="1:27" ht="17.25" customHeight="1" x14ac:dyDescent="0.25">
      <c r="A95" s="6" t="s">
        <v>64</v>
      </c>
      <c r="B95" s="5" t="s">
        <v>28</v>
      </c>
      <c r="C95" s="21" t="s">
        <v>65</v>
      </c>
      <c r="D95" s="60">
        <v>0</v>
      </c>
      <c r="E95" s="61">
        <v>150</v>
      </c>
      <c r="F95" s="60">
        <v>0</v>
      </c>
      <c r="G95" s="61"/>
      <c r="H95" s="60">
        <v>0</v>
      </c>
      <c r="I95" s="61"/>
      <c r="J95" s="60">
        <v>0</v>
      </c>
      <c r="K95" s="61"/>
      <c r="L95" s="60"/>
      <c r="M95" s="61"/>
      <c r="N95" s="60">
        <v>0</v>
      </c>
      <c r="O95" s="61"/>
      <c r="P95" s="60">
        <v>0</v>
      </c>
      <c r="Q95" s="61"/>
      <c r="R95" s="60">
        <v>0</v>
      </c>
      <c r="S95" s="61"/>
      <c r="T95" s="60">
        <v>0</v>
      </c>
      <c r="U95" s="61"/>
      <c r="V95" s="60">
        <v>0</v>
      </c>
      <c r="W95" s="61"/>
      <c r="X95" s="60">
        <v>0</v>
      </c>
      <c r="Y95" s="61"/>
      <c r="Z95" s="60">
        <v>0</v>
      </c>
      <c r="AA95" s="61"/>
    </row>
    <row r="96" spans="1:27" ht="17.25" customHeight="1" x14ac:dyDescent="0.25">
      <c r="A96" s="6"/>
      <c r="B96" s="5"/>
      <c r="C96" s="24" t="s">
        <v>66</v>
      </c>
      <c r="D96" s="46">
        <v>0</v>
      </c>
      <c r="E96" s="47">
        <v>0</v>
      </c>
      <c r="F96" s="46">
        <v>0</v>
      </c>
      <c r="G96" s="47"/>
      <c r="H96" s="46">
        <v>0</v>
      </c>
      <c r="I96" s="47"/>
      <c r="J96" s="46">
        <v>0</v>
      </c>
      <c r="K96" s="47"/>
      <c r="L96" s="46"/>
      <c r="M96" s="47"/>
      <c r="N96" s="46">
        <v>0</v>
      </c>
      <c r="O96" s="47"/>
      <c r="P96" s="46">
        <v>0</v>
      </c>
      <c r="Q96" s="47"/>
      <c r="R96" s="46">
        <v>0</v>
      </c>
      <c r="S96" s="47"/>
      <c r="T96" s="46">
        <v>0</v>
      </c>
      <c r="U96" s="47"/>
      <c r="V96" s="46">
        <v>0</v>
      </c>
      <c r="W96" s="47"/>
      <c r="X96" s="46">
        <v>0</v>
      </c>
      <c r="Y96" s="47"/>
      <c r="Z96" s="46">
        <v>0</v>
      </c>
      <c r="AA96" s="47"/>
    </row>
    <row r="97" spans="1:27" ht="17.25" customHeight="1" x14ac:dyDescent="0.25">
      <c r="A97" s="6"/>
      <c r="B97" s="5"/>
      <c r="C97" s="24"/>
      <c r="D97" s="46">
        <v>0</v>
      </c>
      <c r="E97" s="47">
        <v>0</v>
      </c>
      <c r="F97" s="46">
        <v>0</v>
      </c>
      <c r="G97" s="47"/>
      <c r="H97" s="46">
        <v>0</v>
      </c>
      <c r="I97" s="47"/>
      <c r="J97" s="46">
        <v>0</v>
      </c>
      <c r="K97" s="47"/>
      <c r="L97" s="46"/>
      <c r="M97" s="47"/>
      <c r="N97" s="46">
        <v>0</v>
      </c>
      <c r="O97" s="47"/>
      <c r="P97" s="46">
        <v>0</v>
      </c>
      <c r="Q97" s="47"/>
      <c r="R97" s="46">
        <v>0</v>
      </c>
      <c r="S97" s="47"/>
      <c r="T97" s="46">
        <v>0</v>
      </c>
      <c r="U97" s="47"/>
      <c r="V97" s="46">
        <v>0</v>
      </c>
      <c r="W97" s="47"/>
      <c r="X97" s="46">
        <v>0</v>
      </c>
      <c r="Y97" s="47"/>
      <c r="Z97" s="46">
        <v>0</v>
      </c>
      <c r="AA97" s="47"/>
    </row>
    <row r="98" spans="1:27" ht="4.5" customHeight="1" x14ac:dyDescent="0.25">
      <c r="A98" s="6"/>
      <c r="B98" s="24"/>
      <c r="C98" s="24"/>
      <c r="D98" s="33"/>
      <c r="E98" s="34"/>
      <c r="F98" s="33"/>
      <c r="G98" s="34"/>
      <c r="H98" s="33"/>
      <c r="I98" s="34"/>
      <c r="J98" s="33"/>
      <c r="K98" s="34"/>
      <c r="L98" s="33"/>
      <c r="M98" s="34"/>
      <c r="N98" s="33"/>
      <c r="O98" s="34"/>
      <c r="P98" s="33"/>
      <c r="Q98" s="34"/>
      <c r="R98" s="33"/>
      <c r="S98" s="34"/>
      <c r="T98" s="33"/>
      <c r="U98" s="34"/>
      <c r="V98" s="33"/>
      <c r="W98" s="34"/>
      <c r="X98" s="33"/>
      <c r="Y98" s="34"/>
      <c r="Z98" s="33"/>
      <c r="AA98" s="34"/>
    </row>
    <row r="99" spans="1:27" ht="17.25" customHeight="1" x14ac:dyDescent="0.25">
      <c r="A99" s="6"/>
      <c r="B99" s="8" t="s">
        <v>67</v>
      </c>
      <c r="C99" s="24" t="s">
        <v>68</v>
      </c>
      <c r="D99" s="46">
        <v>60</v>
      </c>
      <c r="E99" s="47">
        <v>80</v>
      </c>
      <c r="F99" s="46">
        <v>60</v>
      </c>
      <c r="G99" s="47"/>
      <c r="H99" s="46">
        <v>60</v>
      </c>
      <c r="I99" s="47"/>
      <c r="J99" s="46">
        <v>60</v>
      </c>
      <c r="K99" s="47"/>
      <c r="L99" s="46"/>
      <c r="M99" s="47"/>
      <c r="N99" s="46">
        <v>60</v>
      </c>
      <c r="O99" s="47"/>
      <c r="P99" s="46">
        <v>60</v>
      </c>
      <c r="Q99" s="47"/>
      <c r="R99" s="46">
        <v>60</v>
      </c>
      <c r="S99" s="47"/>
      <c r="T99" s="46">
        <v>60</v>
      </c>
      <c r="U99" s="47"/>
      <c r="V99" s="46">
        <v>60</v>
      </c>
      <c r="W99" s="47"/>
      <c r="X99" s="46">
        <v>60</v>
      </c>
      <c r="Y99" s="47"/>
      <c r="Z99" s="46">
        <v>60</v>
      </c>
      <c r="AA99" s="47"/>
    </row>
    <row r="100" spans="1:27" ht="17.25" customHeight="1" x14ac:dyDescent="0.25">
      <c r="A100" s="6"/>
      <c r="B100" s="8"/>
      <c r="C100" s="24" t="s">
        <v>69</v>
      </c>
      <c r="D100" s="46">
        <v>20</v>
      </c>
      <c r="E100" s="47">
        <v>0</v>
      </c>
      <c r="F100" s="46">
        <v>20</v>
      </c>
      <c r="G100" s="47"/>
      <c r="H100" s="46">
        <v>20</v>
      </c>
      <c r="I100" s="47"/>
      <c r="J100" s="46">
        <v>20</v>
      </c>
      <c r="K100" s="47"/>
      <c r="L100" s="46"/>
      <c r="M100" s="47"/>
      <c r="N100" s="46">
        <v>20</v>
      </c>
      <c r="O100" s="47"/>
      <c r="P100" s="46">
        <v>20</v>
      </c>
      <c r="Q100" s="47"/>
      <c r="R100" s="46">
        <v>20</v>
      </c>
      <c r="S100" s="47"/>
      <c r="T100" s="46">
        <v>20</v>
      </c>
      <c r="U100" s="47"/>
      <c r="V100" s="46">
        <v>20</v>
      </c>
      <c r="W100" s="47"/>
      <c r="X100" s="46">
        <v>20</v>
      </c>
      <c r="Y100" s="47"/>
      <c r="Z100" s="46">
        <v>20</v>
      </c>
      <c r="AA100" s="47"/>
    </row>
    <row r="101" spans="1:27" ht="4.5" customHeight="1" x14ac:dyDescent="0.25">
      <c r="A101" s="6"/>
      <c r="B101" s="24"/>
      <c r="C101" s="24"/>
      <c r="D101" s="33"/>
      <c r="E101" s="34"/>
      <c r="F101" s="33"/>
      <c r="G101" s="34"/>
      <c r="H101" s="33"/>
      <c r="I101" s="34"/>
      <c r="J101" s="33"/>
      <c r="K101" s="34"/>
      <c r="L101" s="33"/>
      <c r="M101" s="34"/>
      <c r="N101" s="33"/>
      <c r="O101" s="34"/>
      <c r="P101" s="33"/>
      <c r="Q101" s="34"/>
      <c r="R101" s="33"/>
      <c r="S101" s="34"/>
      <c r="T101" s="33"/>
      <c r="U101" s="34"/>
      <c r="V101" s="33"/>
      <c r="W101" s="34"/>
      <c r="X101" s="33"/>
      <c r="Y101" s="34"/>
      <c r="Z101" s="33"/>
      <c r="AA101" s="34"/>
    </row>
    <row r="102" spans="1:27" ht="17.25" customHeight="1" x14ac:dyDescent="0.25">
      <c r="A102" s="6"/>
      <c r="B102" s="8" t="s">
        <v>32</v>
      </c>
      <c r="C102" s="24" t="s">
        <v>70</v>
      </c>
      <c r="D102" s="46">
        <v>0</v>
      </c>
      <c r="E102" s="47">
        <v>0</v>
      </c>
      <c r="F102" s="46">
        <v>0</v>
      </c>
      <c r="G102" s="47"/>
      <c r="H102" s="46">
        <v>0</v>
      </c>
      <c r="I102" s="47"/>
      <c r="J102" s="46">
        <v>0</v>
      </c>
      <c r="K102" s="47"/>
      <c r="L102" s="46"/>
      <c r="M102" s="47"/>
      <c r="N102" s="46">
        <v>0</v>
      </c>
      <c r="O102" s="47"/>
      <c r="P102" s="46">
        <v>0</v>
      </c>
      <c r="Q102" s="47"/>
      <c r="R102" s="46">
        <v>0</v>
      </c>
      <c r="S102" s="47"/>
      <c r="T102" s="46">
        <v>0</v>
      </c>
      <c r="U102" s="47"/>
      <c r="V102" s="46">
        <v>0</v>
      </c>
      <c r="W102" s="47"/>
      <c r="X102" s="46">
        <v>0</v>
      </c>
      <c r="Y102" s="47"/>
      <c r="Z102" s="46">
        <v>0</v>
      </c>
      <c r="AA102" s="47"/>
    </row>
    <row r="103" spans="1:27" ht="17.25" customHeight="1" x14ac:dyDescent="0.25">
      <c r="A103" s="6"/>
      <c r="B103" s="8"/>
      <c r="C103" s="24" t="s">
        <v>71</v>
      </c>
      <c r="D103" s="46"/>
      <c r="E103" s="47"/>
      <c r="F103" s="46"/>
      <c r="G103" s="47"/>
      <c r="H103" s="46"/>
      <c r="I103" s="47"/>
      <c r="J103" s="46"/>
      <c r="K103" s="47"/>
      <c r="L103" s="46"/>
      <c r="M103" s="47"/>
      <c r="N103" s="46"/>
      <c r="O103" s="47"/>
      <c r="P103" s="46"/>
      <c r="Q103" s="47"/>
      <c r="R103" s="46"/>
      <c r="S103" s="47"/>
      <c r="T103" s="46"/>
      <c r="U103" s="47"/>
      <c r="V103" s="46"/>
      <c r="W103" s="47"/>
      <c r="X103" s="46"/>
      <c r="Y103" s="47"/>
      <c r="Z103" s="46"/>
      <c r="AA103" s="47"/>
    </row>
    <row r="104" spans="1:27" ht="17.25" customHeight="1" x14ac:dyDescent="0.25">
      <c r="A104" s="6"/>
      <c r="B104" s="8"/>
      <c r="C104" s="24"/>
      <c r="D104" s="46">
        <v>0</v>
      </c>
      <c r="E104" s="47">
        <v>0</v>
      </c>
      <c r="F104" s="46">
        <v>0</v>
      </c>
      <c r="G104" s="47"/>
      <c r="H104" s="46">
        <v>0</v>
      </c>
      <c r="I104" s="47"/>
      <c r="J104" s="46">
        <v>0</v>
      </c>
      <c r="K104" s="47"/>
      <c r="L104" s="46"/>
      <c r="M104" s="47"/>
      <c r="N104" s="46">
        <v>0</v>
      </c>
      <c r="O104" s="47"/>
      <c r="P104" s="46">
        <v>0</v>
      </c>
      <c r="Q104" s="47"/>
      <c r="R104" s="46">
        <v>0</v>
      </c>
      <c r="S104" s="47"/>
      <c r="T104" s="46">
        <v>0</v>
      </c>
      <c r="U104" s="47"/>
      <c r="V104" s="46">
        <v>0</v>
      </c>
      <c r="W104" s="47"/>
      <c r="X104" s="46">
        <v>0</v>
      </c>
      <c r="Y104" s="47"/>
      <c r="Z104" s="46">
        <v>0</v>
      </c>
      <c r="AA104" s="47"/>
    </row>
    <row r="105" spans="1:27" ht="4.5" customHeight="1" x14ac:dyDescent="0.25">
      <c r="A105" s="6"/>
      <c r="B105" s="24"/>
      <c r="C105" s="24"/>
      <c r="D105" s="48"/>
      <c r="E105" s="49"/>
      <c r="F105" s="48"/>
      <c r="G105" s="49"/>
      <c r="H105" s="48"/>
      <c r="I105" s="49"/>
      <c r="J105" s="48"/>
      <c r="K105" s="49"/>
      <c r="L105" s="48"/>
      <c r="M105" s="49"/>
      <c r="N105" s="48"/>
      <c r="O105" s="49"/>
      <c r="P105" s="48"/>
      <c r="Q105" s="49"/>
      <c r="R105" s="48"/>
      <c r="S105" s="49"/>
      <c r="T105" s="48"/>
      <c r="U105" s="49"/>
      <c r="V105" s="48"/>
      <c r="W105" s="49"/>
      <c r="X105" s="48"/>
      <c r="Y105" s="49"/>
      <c r="Z105" s="48"/>
      <c r="AA105" s="49"/>
    </row>
    <row r="106" spans="1:27" ht="17.25" customHeight="1" x14ac:dyDescent="0.25">
      <c r="A106" s="6"/>
      <c r="B106" s="45" t="s">
        <v>72</v>
      </c>
      <c r="C106" s="51"/>
      <c r="D106" s="65">
        <f t="shared" ref="D106:AA106" si="9">SUM(D95:D104)</f>
        <v>80</v>
      </c>
      <c r="E106" s="66">
        <f t="shared" si="9"/>
        <v>230</v>
      </c>
      <c r="F106" s="65">
        <f t="shared" si="9"/>
        <v>80</v>
      </c>
      <c r="G106" s="66">
        <f t="shared" si="9"/>
        <v>0</v>
      </c>
      <c r="H106" s="65">
        <f t="shared" si="9"/>
        <v>80</v>
      </c>
      <c r="I106" s="66">
        <f t="shared" si="9"/>
        <v>0</v>
      </c>
      <c r="J106" s="65">
        <f t="shared" si="9"/>
        <v>80</v>
      </c>
      <c r="K106" s="66">
        <f t="shared" si="9"/>
        <v>0</v>
      </c>
      <c r="L106" s="65">
        <f t="shared" si="9"/>
        <v>0</v>
      </c>
      <c r="M106" s="66">
        <f t="shared" si="9"/>
        <v>0</v>
      </c>
      <c r="N106" s="65">
        <f t="shared" si="9"/>
        <v>80</v>
      </c>
      <c r="O106" s="66">
        <f t="shared" si="9"/>
        <v>0</v>
      </c>
      <c r="P106" s="65">
        <f t="shared" si="9"/>
        <v>80</v>
      </c>
      <c r="Q106" s="66">
        <f t="shared" si="9"/>
        <v>0</v>
      </c>
      <c r="R106" s="65">
        <f t="shared" si="9"/>
        <v>80</v>
      </c>
      <c r="S106" s="66">
        <f t="shared" si="9"/>
        <v>0</v>
      </c>
      <c r="T106" s="65">
        <f t="shared" si="9"/>
        <v>80</v>
      </c>
      <c r="U106" s="66">
        <f t="shared" si="9"/>
        <v>0</v>
      </c>
      <c r="V106" s="65">
        <f t="shared" si="9"/>
        <v>80</v>
      </c>
      <c r="W106" s="66">
        <f t="shared" si="9"/>
        <v>0</v>
      </c>
      <c r="X106" s="65">
        <f t="shared" si="9"/>
        <v>80</v>
      </c>
      <c r="Y106" s="66">
        <f t="shared" si="9"/>
        <v>0</v>
      </c>
      <c r="Z106" s="65">
        <f t="shared" si="9"/>
        <v>80</v>
      </c>
      <c r="AA106" s="66">
        <f t="shared" si="9"/>
        <v>0</v>
      </c>
    </row>
    <row r="107" spans="1:27" ht="4.5" customHeight="1" x14ac:dyDescent="0.25">
      <c r="A107" s="6"/>
      <c r="B107" s="35"/>
      <c r="C107" s="35"/>
      <c r="D107" s="35"/>
      <c r="E107" s="62"/>
      <c r="F107" s="35"/>
      <c r="G107" s="62"/>
      <c r="H107" s="35"/>
      <c r="I107" s="62"/>
      <c r="J107" s="35"/>
      <c r="K107" s="62"/>
      <c r="L107" s="35"/>
      <c r="M107" s="62"/>
      <c r="N107" s="35"/>
      <c r="O107" s="62"/>
      <c r="P107" s="35"/>
      <c r="Q107" s="62"/>
      <c r="R107" s="35"/>
      <c r="S107" s="62"/>
      <c r="T107" s="35"/>
      <c r="U107" s="62"/>
      <c r="V107" s="35"/>
      <c r="W107" s="62"/>
      <c r="X107" s="35"/>
      <c r="Y107" s="62"/>
      <c r="Z107" s="35"/>
      <c r="AA107" s="62"/>
    </row>
    <row r="108" spans="1:27" ht="17.25" hidden="1" customHeight="1" x14ac:dyDescent="0.25">
      <c r="A108" s="6"/>
      <c r="B108" s="39" t="s">
        <v>17</v>
      </c>
      <c r="C108" s="27"/>
      <c r="D108" s="63">
        <f t="shared" ref="D108:K108" si="10">D106/$D$13</f>
        <v>0.02</v>
      </c>
      <c r="E108" s="64">
        <f t="shared" si="10"/>
        <v>5.7500000000000002E-2</v>
      </c>
      <c r="F108" s="63">
        <f t="shared" si="10"/>
        <v>0.02</v>
      </c>
      <c r="G108" s="64">
        <f t="shared" si="10"/>
        <v>0</v>
      </c>
      <c r="H108" s="63">
        <f t="shared" si="10"/>
        <v>0.02</v>
      </c>
      <c r="I108" s="64">
        <f t="shared" si="10"/>
        <v>0</v>
      </c>
      <c r="J108" s="63">
        <f t="shared" si="10"/>
        <v>0.02</v>
      </c>
      <c r="K108" s="64">
        <f t="shared" si="10"/>
        <v>0</v>
      </c>
      <c r="L108" s="63"/>
      <c r="M108" s="64"/>
      <c r="N108" s="63">
        <f t="shared" ref="N108:AA108" si="11">N106/$D$13</f>
        <v>0.02</v>
      </c>
      <c r="O108" s="64">
        <f t="shared" si="11"/>
        <v>0</v>
      </c>
      <c r="P108" s="63">
        <f t="shared" si="11"/>
        <v>0.02</v>
      </c>
      <c r="Q108" s="64">
        <f t="shared" si="11"/>
        <v>0</v>
      </c>
      <c r="R108" s="63">
        <f t="shared" si="11"/>
        <v>0.02</v>
      </c>
      <c r="S108" s="64">
        <f t="shared" si="11"/>
        <v>0</v>
      </c>
      <c r="T108" s="63">
        <f t="shared" si="11"/>
        <v>0.02</v>
      </c>
      <c r="U108" s="64">
        <f t="shared" si="11"/>
        <v>0</v>
      </c>
      <c r="V108" s="63">
        <f t="shared" si="11"/>
        <v>0.02</v>
      </c>
      <c r="W108" s="64">
        <f t="shared" si="11"/>
        <v>0</v>
      </c>
      <c r="X108" s="63">
        <f t="shared" si="11"/>
        <v>0.02</v>
      </c>
      <c r="Y108" s="64">
        <f t="shared" si="11"/>
        <v>0</v>
      </c>
      <c r="Z108" s="63">
        <f t="shared" si="11"/>
        <v>0.02</v>
      </c>
      <c r="AA108" s="64">
        <f t="shared" si="11"/>
        <v>0</v>
      </c>
    </row>
    <row r="109" spans="1:27" ht="4.5" customHeight="1" x14ac:dyDescent="0.25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</row>
    <row r="110" spans="1:27" ht="17.25" customHeight="1" x14ac:dyDescent="0.25">
      <c r="A110" s="6" t="s">
        <v>73</v>
      </c>
      <c r="B110" s="5" t="s">
        <v>74</v>
      </c>
      <c r="C110" s="21" t="s">
        <v>75</v>
      </c>
      <c r="D110" s="60">
        <v>0</v>
      </c>
      <c r="E110" s="61">
        <v>0</v>
      </c>
      <c r="F110" s="60">
        <v>0</v>
      </c>
      <c r="G110" s="61">
        <v>0</v>
      </c>
      <c r="H110" s="60">
        <v>0</v>
      </c>
      <c r="I110" s="61">
        <v>0</v>
      </c>
      <c r="J110" s="60">
        <v>0</v>
      </c>
      <c r="K110" s="61">
        <v>0</v>
      </c>
      <c r="L110" s="60"/>
      <c r="M110" s="61"/>
      <c r="N110" s="60">
        <v>0</v>
      </c>
      <c r="O110" s="61">
        <v>0</v>
      </c>
      <c r="P110" s="60">
        <v>0</v>
      </c>
      <c r="Q110" s="61">
        <v>0</v>
      </c>
      <c r="R110" s="60">
        <v>0</v>
      </c>
      <c r="S110" s="61">
        <v>0</v>
      </c>
      <c r="T110" s="60">
        <v>0</v>
      </c>
      <c r="U110" s="61">
        <v>0</v>
      </c>
      <c r="V110" s="60">
        <v>0</v>
      </c>
      <c r="W110" s="61">
        <v>0</v>
      </c>
      <c r="X110" s="60">
        <v>0</v>
      </c>
      <c r="Y110" s="61">
        <v>0</v>
      </c>
      <c r="Z110" s="60">
        <v>0</v>
      </c>
      <c r="AA110" s="61">
        <v>0</v>
      </c>
    </row>
    <row r="111" spans="1:27" ht="17.25" customHeight="1" x14ac:dyDescent="0.25">
      <c r="A111" s="6"/>
      <c r="B111" s="5"/>
      <c r="C111" s="24" t="s">
        <v>76</v>
      </c>
      <c r="D111" s="46">
        <v>150</v>
      </c>
      <c r="E111" s="47">
        <v>100</v>
      </c>
      <c r="F111" s="46">
        <v>150</v>
      </c>
      <c r="G111" s="47"/>
      <c r="H111" s="46">
        <v>150</v>
      </c>
      <c r="I111" s="47"/>
      <c r="J111" s="46">
        <v>150</v>
      </c>
      <c r="K111" s="47"/>
      <c r="L111" s="46"/>
      <c r="M111" s="47"/>
      <c r="N111" s="46">
        <v>150</v>
      </c>
      <c r="O111" s="47"/>
      <c r="P111" s="46">
        <v>150</v>
      </c>
      <c r="Q111" s="47"/>
      <c r="R111" s="46">
        <v>150</v>
      </c>
      <c r="S111" s="47"/>
      <c r="T111" s="46">
        <v>150</v>
      </c>
      <c r="U111" s="47"/>
      <c r="V111" s="46">
        <v>150</v>
      </c>
      <c r="W111" s="47"/>
      <c r="X111" s="46">
        <v>150</v>
      </c>
      <c r="Y111" s="47"/>
      <c r="Z111" s="46">
        <v>150</v>
      </c>
      <c r="AA111" s="47"/>
    </row>
    <row r="112" spans="1:27" ht="17.25" customHeight="1" x14ac:dyDescent="0.25">
      <c r="A112" s="6"/>
      <c r="B112" s="5"/>
      <c r="C112" s="24"/>
      <c r="D112" s="46"/>
      <c r="E112" s="47"/>
      <c r="F112" s="46"/>
      <c r="G112" s="47"/>
      <c r="H112" s="46"/>
      <c r="I112" s="47"/>
      <c r="J112" s="46"/>
      <c r="K112" s="47"/>
      <c r="L112" s="46"/>
      <c r="M112" s="47"/>
      <c r="N112" s="46"/>
      <c r="O112" s="47"/>
      <c r="P112" s="46"/>
      <c r="Q112" s="47"/>
      <c r="R112" s="46"/>
      <c r="S112" s="47"/>
      <c r="T112" s="46"/>
      <c r="U112" s="47"/>
      <c r="V112" s="46"/>
      <c r="W112" s="47"/>
      <c r="X112" s="46"/>
      <c r="Y112" s="47"/>
      <c r="Z112" s="46"/>
      <c r="AA112" s="47"/>
    </row>
    <row r="113" spans="1:27" ht="17.25" customHeight="1" x14ac:dyDescent="0.25">
      <c r="A113" s="6"/>
      <c r="B113" s="5"/>
      <c r="C113" s="24"/>
      <c r="D113" s="46"/>
      <c r="E113" s="47"/>
      <c r="F113" s="46"/>
      <c r="G113" s="47"/>
      <c r="H113" s="46"/>
      <c r="I113" s="47"/>
      <c r="J113" s="46"/>
      <c r="K113" s="47"/>
      <c r="L113" s="46"/>
      <c r="M113" s="47"/>
      <c r="N113" s="46"/>
      <c r="O113" s="47"/>
      <c r="P113" s="46"/>
      <c r="Q113" s="47"/>
      <c r="R113" s="46"/>
      <c r="S113" s="47"/>
      <c r="T113" s="46"/>
      <c r="U113" s="47"/>
      <c r="V113" s="46"/>
      <c r="W113" s="47"/>
      <c r="X113" s="46"/>
      <c r="Y113" s="47"/>
      <c r="Z113" s="46"/>
      <c r="AA113" s="47"/>
    </row>
    <row r="114" spans="1:27" ht="4.5" customHeight="1" x14ac:dyDescent="0.25">
      <c r="A114" s="6"/>
      <c r="B114" s="24"/>
      <c r="C114" s="24"/>
      <c r="D114" s="33"/>
      <c r="E114" s="34"/>
      <c r="F114" s="33"/>
      <c r="G114" s="34"/>
      <c r="H114" s="33"/>
      <c r="I114" s="34"/>
      <c r="J114" s="33"/>
      <c r="K114" s="34"/>
      <c r="L114" s="33"/>
      <c r="M114" s="34"/>
      <c r="N114" s="33"/>
      <c r="O114" s="34"/>
      <c r="P114" s="33"/>
      <c r="Q114" s="34"/>
      <c r="R114" s="33"/>
      <c r="S114" s="34"/>
      <c r="T114" s="33"/>
      <c r="U114" s="34"/>
      <c r="V114" s="33"/>
      <c r="W114" s="34"/>
      <c r="X114" s="33"/>
      <c r="Y114" s="34"/>
      <c r="Z114" s="33"/>
      <c r="AA114" s="34"/>
    </row>
    <row r="115" spans="1:27" ht="17.25" customHeight="1" x14ac:dyDescent="0.25">
      <c r="A115" s="6"/>
      <c r="B115" s="8" t="s">
        <v>77</v>
      </c>
      <c r="C115" s="24" t="s">
        <v>78</v>
      </c>
      <c r="D115" s="46">
        <v>130</v>
      </c>
      <c r="E115" s="47">
        <v>130</v>
      </c>
      <c r="F115" s="46">
        <v>130</v>
      </c>
      <c r="G115" s="47"/>
      <c r="H115" s="46">
        <v>130</v>
      </c>
      <c r="I115" s="47"/>
      <c r="J115" s="46">
        <v>130</v>
      </c>
      <c r="K115" s="47"/>
      <c r="L115" s="46"/>
      <c r="M115" s="47"/>
      <c r="N115" s="46">
        <v>130</v>
      </c>
      <c r="O115" s="47"/>
      <c r="P115" s="46">
        <v>130</v>
      </c>
      <c r="Q115" s="47"/>
      <c r="R115" s="46">
        <v>130</v>
      </c>
      <c r="S115" s="47"/>
      <c r="T115" s="46">
        <v>130</v>
      </c>
      <c r="U115" s="47"/>
      <c r="V115" s="46">
        <v>130</v>
      </c>
      <c r="W115" s="47"/>
      <c r="X115" s="46">
        <v>130</v>
      </c>
      <c r="Y115" s="47"/>
      <c r="Z115" s="46">
        <v>130</v>
      </c>
      <c r="AA115" s="47"/>
    </row>
    <row r="116" spans="1:27" ht="17.25" customHeight="1" x14ac:dyDescent="0.25">
      <c r="A116" s="6"/>
      <c r="B116" s="8"/>
      <c r="C116" s="24" t="s">
        <v>79</v>
      </c>
      <c r="D116" s="46">
        <v>60</v>
      </c>
      <c r="E116" s="47">
        <v>80</v>
      </c>
      <c r="F116" s="46">
        <v>60</v>
      </c>
      <c r="G116" s="47"/>
      <c r="H116" s="46">
        <v>60</v>
      </c>
      <c r="I116" s="47"/>
      <c r="J116" s="46">
        <v>60</v>
      </c>
      <c r="K116" s="47"/>
      <c r="L116" s="46"/>
      <c r="M116" s="47"/>
      <c r="N116" s="46">
        <v>60</v>
      </c>
      <c r="O116" s="47"/>
      <c r="P116" s="46">
        <v>60</v>
      </c>
      <c r="Q116" s="47"/>
      <c r="R116" s="46">
        <v>60</v>
      </c>
      <c r="S116" s="47"/>
      <c r="T116" s="46">
        <v>60</v>
      </c>
      <c r="U116" s="47"/>
      <c r="V116" s="46">
        <v>60</v>
      </c>
      <c r="W116" s="47"/>
      <c r="X116" s="46">
        <v>60</v>
      </c>
      <c r="Y116" s="47"/>
      <c r="Z116" s="46">
        <v>60</v>
      </c>
      <c r="AA116" s="47"/>
    </row>
    <row r="117" spans="1:27" ht="17.25" customHeight="1" x14ac:dyDescent="0.25">
      <c r="A117" s="6"/>
      <c r="B117" s="8"/>
      <c r="C117" s="24" t="s">
        <v>80</v>
      </c>
      <c r="D117" s="46">
        <v>0</v>
      </c>
      <c r="E117" s="47">
        <v>0</v>
      </c>
      <c r="F117" s="46">
        <v>0</v>
      </c>
      <c r="G117" s="47"/>
      <c r="H117" s="46">
        <v>0</v>
      </c>
      <c r="I117" s="47"/>
      <c r="J117" s="46">
        <v>0</v>
      </c>
      <c r="K117" s="47"/>
      <c r="L117" s="46"/>
      <c r="M117" s="47"/>
      <c r="N117" s="46">
        <v>0</v>
      </c>
      <c r="O117" s="47"/>
      <c r="P117" s="46">
        <v>0</v>
      </c>
      <c r="Q117" s="47"/>
      <c r="R117" s="46">
        <v>0</v>
      </c>
      <c r="S117" s="47"/>
      <c r="T117" s="46">
        <v>0</v>
      </c>
      <c r="U117" s="47"/>
      <c r="V117" s="46">
        <v>0</v>
      </c>
      <c r="W117" s="47"/>
      <c r="X117" s="46">
        <v>0</v>
      </c>
      <c r="Y117" s="47"/>
      <c r="Z117" s="46">
        <v>0</v>
      </c>
      <c r="AA117" s="47"/>
    </row>
    <row r="118" spans="1:27" ht="17.25" customHeight="1" x14ac:dyDescent="0.25">
      <c r="A118" s="6"/>
      <c r="B118" s="8"/>
      <c r="C118" s="24"/>
      <c r="D118" s="46"/>
      <c r="E118" s="47"/>
      <c r="F118" s="46"/>
      <c r="G118" s="47"/>
      <c r="H118" s="46"/>
      <c r="I118" s="47"/>
      <c r="J118" s="46"/>
      <c r="K118" s="47"/>
      <c r="L118" s="46"/>
      <c r="M118" s="47"/>
      <c r="N118" s="46"/>
      <c r="O118" s="47"/>
      <c r="P118" s="46"/>
      <c r="Q118" s="47"/>
      <c r="R118" s="46"/>
      <c r="S118" s="47"/>
      <c r="T118" s="46"/>
      <c r="U118" s="47"/>
      <c r="V118" s="46"/>
      <c r="W118" s="47"/>
      <c r="X118" s="46"/>
      <c r="Y118" s="47"/>
      <c r="Z118" s="46"/>
      <c r="AA118" s="47"/>
    </row>
    <row r="119" spans="1:27" ht="17.25" customHeight="1" x14ac:dyDescent="0.25">
      <c r="A119" s="6"/>
      <c r="B119" s="8"/>
      <c r="C119" s="24"/>
      <c r="D119" s="46">
        <v>0</v>
      </c>
      <c r="E119" s="47">
        <v>0</v>
      </c>
      <c r="F119" s="46">
        <v>0</v>
      </c>
      <c r="G119" s="47"/>
      <c r="H119" s="46">
        <v>0</v>
      </c>
      <c r="I119" s="47"/>
      <c r="J119" s="46">
        <v>0</v>
      </c>
      <c r="K119" s="47"/>
      <c r="L119" s="46"/>
      <c r="M119" s="47"/>
      <c r="N119" s="46">
        <v>0</v>
      </c>
      <c r="O119" s="47"/>
      <c r="P119" s="46">
        <v>0</v>
      </c>
      <c r="Q119" s="47"/>
      <c r="R119" s="46">
        <v>0</v>
      </c>
      <c r="S119" s="47"/>
      <c r="T119" s="46">
        <v>0</v>
      </c>
      <c r="U119" s="47"/>
      <c r="V119" s="46">
        <v>0</v>
      </c>
      <c r="W119" s="47"/>
      <c r="X119" s="46">
        <v>0</v>
      </c>
      <c r="Y119" s="47"/>
      <c r="Z119" s="46">
        <v>0</v>
      </c>
      <c r="AA119" s="47"/>
    </row>
    <row r="120" spans="1:27" ht="4.5" customHeight="1" x14ac:dyDescent="0.25">
      <c r="A120" s="6"/>
      <c r="B120" s="24"/>
      <c r="C120" s="24"/>
      <c r="D120" s="33"/>
      <c r="E120" s="34"/>
      <c r="F120" s="33"/>
      <c r="G120" s="34"/>
      <c r="H120" s="33"/>
      <c r="I120" s="34"/>
      <c r="J120" s="33"/>
      <c r="K120" s="34"/>
      <c r="L120" s="33"/>
      <c r="M120" s="34"/>
      <c r="N120" s="33"/>
      <c r="O120" s="34"/>
      <c r="P120" s="33"/>
      <c r="Q120" s="34"/>
      <c r="R120" s="33"/>
      <c r="S120" s="34"/>
      <c r="T120" s="33"/>
      <c r="U120" s="34"/>
      <c r="V120" s="33"/>
      <c r="W120" s="34"/>
      <c r="X120" s="33"/>
      <c r="Y120" s="34"/>
      <c r="Z120" s="33"/>
      <c r="AA120" s="34"/>
    </row>
    <row r="121" spans="1:27" ht="17.25" customHeight="1" x14ac:dyDescent="0.25">
      <c r="A121" s="6"/>
      <c r="B121" s="8" t="s">
        <v>6</v>
      </c>
      <c r="C121" s="24" t="s">
        <v>81</v>
      </c>
      <c r="D121" s="46">
        <v>100</v>
      </c>
      <c r="E121" s="47">
        <v>110</v>
      </c>
      <c r="F121" s="46">
        <v>100</v>
      </c>
      <c r="G121" s="47"/>
      <c r="H121" s="46">
        <v>100</v>
      </c>
      <c r="I121" s="47"/>
      <c r="J121" s="46">
        <v>100</v>
      </c>
      <c r="K121" s="47"/>
      <c r="L121" s="46"/>
      <c r="M121" s="47"/>
      <c r="N121" s="46">
        <v>100</v>
      </c>
      <c r="O121" s="47"/>
      <c r="P121" s="46">
        <v>100</v>
      </c>
      <c r="Q121" s="47"/>
      <c r="R121" s="46">
        <v>100</v>
      </c>
      <c r="S121" s="47"/>
      <c r="T121" s="46">
        <v>100</v>
      </c>
      <c r="U121" s="47"/>
      <c r="V121" s="46">
        <v>100</v>
      </c>
      <c r="W121" s="47"/>
      <c r="X121" s="46">
        <v>100</v>
      </c>
      <c r="Y121" s="47"/>
      <c r="Z121" s="46">
        <v>100</v>
      </c>
      <c r="AA121" s="47"/>
    </row>
    <row r="122" spans="1:27" ht="17.25" customHeight="1" x14ac:dyDescent="0.25">
      <c r="A122" s="6"/>
      <c r="B122" s="8"/>
      <c r="C122" s="24"/>
      <c r="D122" s="46"/>
      <c r="E122" s="47"/>
      <c r="F122" s="46"/>
      <c r="G122" s="47"/>
      <c r="H122" s="46"/>
      <c r="I122" s="47"/>
      <c r="J122" s="46"/>
      <c r="K122" s="47"/>
      <c r="L122" s="46"/>
      <c r="M122" s="47"/>
      <c r="N122" s="46"/>
      <c r="O122" s="47"/>
      <c r="P122" s="46"/>
      <c r="Q122" s="47"/>
      <c r="R122" s="46"/>
      <c r="S122" s="47"/>
      <c r="T122" s="46"/>
      <c r="U122" s="47"/>
      <c r="V122" s="46"/>
      <c r="W122" s="47"/>
      <c r="X122" s="46"/>
      <c r="Y122" s="47"/>
      <c r="Z122" s="46"/>
      <c r="AA122" s="47"/>
    </row>
    <row r="123" spans="1:27" ht="17.25" customHeight="1" x14ac:dyDescent="0.25">
      <c r="A123" s="6"/>
      <c r="B123" s="8"/>
      <c r="C123" s="24"/>
      <c r="D123" s="46">
        <v>0</v>
      </c>
      <c r="E123" s="47">
        <v>0</v>
      </c>
      <c r="F123" s="46">
        <v>0</v>
      </c>
      <c r="G123" s="47"/>
      <c r="H123" s="46">
        <v>0</v>
      </c>
      <c r="I123" s="47"/>
      <c r="J123" s="46">
        <v>0</v>
      </c>
      <c r="K123" s="47"/>
      <c r="L123" s="46"/>
      <c r="M123" s="47"/>
      <c r="N123" s="46">
        <v>0</v>
      </c>
      <c r="O123" s="47"/>
      <c r="P123" s="46">
        <v>0</v>
      </c>
      <c r="Q123" s="47"/>
      <c r="R123" s="46">
        <v>0</v>
      </c>
      <c r="S123" s="47"/>
      <c r="T123" s="46">
        <v>0</v>
      </c>
      <c r="U123" s="47"/>
      <c r="V123" s="46">
        <v>0</v>
      </c>
      <c r="W123" s="47"/>
      <c r="X123" s="46">
        <v>0</v>
      </c>
      <c r="Y123" s="47"/>
      <c r="Z123" s="46">
        <v>0</v>
      </c>
      <c r="AA123" s="47"/>
    </row>
    <row r="124" spans="1:27" ht="4.5" customHeight="1" x14ac:dyDescent="0.25">
      <c r="A124" s="6"/>
      <c r="B124" s="24"/>
      <c r="C124" s="24"/>
      <c r="D124" s="48"/>
      <c r="E124" s="49"/>
      <c r="F124" s="48"/>
      <c r="G124" s="49"/>
      <c r="H124" s="48"/>
      <c r="I124" s="49"/>
      <c r="J124" s="48"/>
      <c r="K124" s="49"/>
      <c r="L124" s="48"/>
      <c r="M124" s="49"/>
      <c r="N124" s="48"/>
      <c r="O124" s="49"/>
      <c r="P124" s="48"/>
      <c r="Q124" s="49"/>
      <c r="R124" s="48"/>
      <c r="S124" s="49"/>
      <c r="T124" s="48"/>
      <c r="U124" s="49"/>
      <c r="V124" s="48"/>
      <c r="W124" s="49"/>
      <c r="X124" s="48"/>
      <c r="Y124" s="49"/>
      <c r="Z124" s="48"/>
      <c r="AA124" s="49"/>
    </row>
    <row r="125" spans="1:27" ht="27" customHeight="1" x14ac:dyDescent="0.25">
      <c r="A125" s="6"/>
      <c r="B125" s="50" t="s">
        <v>82</v>
      </c>
      <c r="C125" s="51"/>
      <c r="D125" s="65">
        <f t="shared" ref="D125:AA125" si="12">SUM(D110:D123)</f>
        <v>440</v>
      </c>
      <c r="E125" s="66">
        <f t="shared" si="12"/>
        <v>420</v>
      </c>
      <c r="F125" s="65">
        <f t="shared" si="12"/>
        <v>440</v>
      </c>
      <c r="G125" s="66">
        <f t="shared" si="12"/>
        <v>0</v>
      </c>
      <c r="H125" s="65">
        <f t="shared" si="12"/>
        <v>440</v>
      </c>
      <c r="I125" s="66">
        <f t="shared" si="12"/>
        <v>0</v>
      </c>
      <c r="J125" s="65">
        <f t="shared" si="12"/>
        <v>440</v>
      </c>
      <c r="K125" s="66">
        <f t="shared" si="12"/>
        <v>0</v>
      </c>
      <c r="L125" s="65">
        <f t="shared" si="12"/>
        <v>0</v>
      </c>
      <c r="M125" s="66">
        <f t="shared" si="12"/>
        <v>0</v>
      </c>
      <c r="N125" s="65">
        <f t="shared" si="12"/>
        <v>440</v>
      </c>
      <c r="O125" s="66">
        <f t="shared" si="12"/>
        <v>0</v>
      </c>
      <c r="P125" s="65">
        <f t="shared" si="12"/>
        <v>440</v>
      </c>
      <c r="Q125" s="66">
        <f t="shared" si="12"/>
        <v>0</v>
      </c>
      <c r="R125" s="65">
        <f t="shared" si="12"/>
        <v>440</v>
      </c>
      <c r="S125" s="66">
        <f t="shared" si="12"/>
        <v>0</v>
      </c>
      <c r="T125" s="65">
        <f t="shared" si="12"/>
        <v>440</v>
      </c>
      <c r="U125" s="66">
        <f t="shared" si="12"/>
        <v>0</v>
      </c>
      <c r="V125" s="65">
        <f t="shared" si="12"/>
        <v>440</v>
      </c>
      <c r="W125" s="66">
        <f t="shared" si="12"/>
        <v>0</v>
      </c>
      <c r="X125" s="65">
        <f t="shared" si="12"/>
        <v>440</v>
      </c>
      <c r="Y125" s="66">
        <f t="shared" si="12"/>
        <v>0</v>
      </c>
      <c r="Z125" s="65">
        <f t="shared" si="12"/>
        <v>440</v>
      </c>
      <c r="AA125" s="66">
        <f t="shared" si="12"/>
        <v>0</v>
      </c>
    </row>
    <row r="126" spans="1:27" ht="4.5" customHeight="1" x14ac:dyDescent="0.25">
      <c r="A126" s="6"/>
      <c r="B126" s="24"/>
      <c r="C126" s="35"/>
      <c r="D126" s="35"/>
      <c r="E126" s="62"/>
      <c r="F126" s="35"/>
      <c r="G126" s="62"/>
      <c r="H126" s="35"/>
      <c r="I126" s="62"/>
      <c r="J126" s="35"/>
      <c r="K126" s="62"/>
      <c r="L126" s="35"/>
      <c r="M126" s="62"/>
      <c r="N126" s="35"/>
      <c r="O126" s="62"/>
      <c r="P126" s="35"/>
      <c r="Q126" s="62"/>
      <c r="R126" s="35"/>
      <c r="S126" s="62"/>
      <c r="T126" s="35"/>
      <c r="U126" s="62"/>
      <c r="V126" s="35"/>
      <c r="W126" s="62"/>
      <c r="X126" s="35"/>
      <c r="Y126" s="62"/>
      <c r="Z126" s="35"/>
      <c r="AA126" s="62"/>
    </row>
    <row r="127" spans="1:27" ht="17.25" hidden="1" customHeight="1" x14ac:dyDescent="0.25">
      <c r="A127" s="6"/>
      <c r="B127" s="39" t="s">
        <v>17</v>
      </c>
      <c r="C127" s="27"/>
      <c r="D127" s="63">
        <f t="shared" ref="D127:K127" si="13">D125/$D$13</f>
        <v>0.11</v>
      </c>
      <c r="E127" s="64">
        <f t="shared" si="13"/>
        <v>0.105</v>
      </c>
      <c r="F127" s="63">
        <f t="shared" si="13"/>
        <v>0.11</v>
      </c>
      <c r="G127" s="64">
        <f t="shared" si="13"/>
        <v>0</v>
      </c>
      <c r="H127" s="63">
        <f t="shared" si="13"/>
        <v>0.11</v>
      </c>
      <c r="I127" s="64">
        <f t="shared" si="13"/>
        <v>0</v>
      </c>
      <c r="J127" s="63">
        <f t="shared" si="13"/>
        <v>0.11</v>
      </c>
      <c r="K127" s="64">
        <f t="shared" si="13"/>
        <v>0</v>
      </c>
      <c r="L127" s="63"/>
      <c r="M127" s="64"/>
      <c r="N127" s="63">
        <f t="shared" ref="N127:AA127" si="14">N125/$D$13</f>
        <v>0.11</v>
      </c>
      <c r="O127" s="64">
        <f t="shared" si="14"/>
        <v>0</v>
      </c>
      <c r="P127" s="63">
        <f t="shared" si="14"/>
        <v>0.11</v>
      </c>
      <c r="Q127" s="64">
        <f t="shared" si="14"/>
        <v>0</v>
      </c>
      <c r="R127" s="63">
        <f t="shared" si="14"/>
        <v>0.11</v>
      </c>
      <c r="S127" s="64">
        <f t="shared" si="14"/>
        <v>0</v>
      </c>
      <c r="T127" s="63">
        <f t="shared" si="14"/>
        <v>0.11</v>
      </c>
      <c r="U127" s="64">
        <f t="shared" si="14"/>
        <v>0</v>
      </c>
      <c r="V127" s="63">
        <f t="shared" si="14"/>
        <v>0.11</v>
      </c>
      <c r="W127" s="64">
        <f t="shared" si="14"/>
        <v>0</v>
      </c>
      <c r="X127" s="63">
        <f t="shared" si="14"/>
        <v>0.11</v>
      </c>
      <c r="Y127" s="64">
        <f t="shared" si="14"/>
        <v>0</v>
      </c>
      <c r="Z127" s="63">
        <f t="shared" si="14"/>
        <v>0.11</v>
      </c>
      <c r="AA127" s="64">
        <f t="shared" si="14"/>
        <v>0</v>
      </c>
    </row>
    <row r="128" spans="1:27" ht="4.5" customHeight="1" x14ac:dyDescent="0.25">
      <c r="A128" s="57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</row>
    <row r="129" spans="1:27" ht="16.5" customHeight="1" x14ac:dyDescent="0.25">
      <c r="A129" s="3" t="s">
        <v>83</v>
      </c>
      <c r="B129" s="3"/>
      <c r="C129" s="67"/>
      <c r="D129" s="68"/>
      <c r="E129" s="69"/>
      <c r="F129" s="68"/>
      <c r="G129" s="69"/>
      <c r="H129" s="68"/>
      <c r="I129" s="69"/>
      <c r="J129" s="68"/>
      <c r="K129" s="69"/>
      <c r="L129" s="68"/>
      <c r="M129" s="69"/>
      <c r="N129" s="68"/>
      <c r="O129" s="69"/>
      <c r="P129" s="68"/>
      <c r="Q129" s="69"/>
      <c r="R129" s="68"/>
      <c r="S129" s="69"/>
      <c r="T129" s="68"/>
      <c r="U129" s="69"/>
      <c r="V129" s="68"/>
      <c r="W129" s="69"/>
      <c r="X129" s="68"/>
      <c r="Y129" s="69"/>
      <c r="Z129" s="68"/>
      <c r="AA129" s="69"/>
    </row>
    <row r="130" spans="1:27" ht="4.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5.75" customHeight="1" x14ac:dyDescent="0.25">
      <c r="A131" s="2" t="s">
        <v>84</v>
      </c>
      <c r="B131" s="2"/>
      <c r="C131" s="70" t="s">
        <v>2</v>
      </c>
      <c r="D131" s="70" t="s">
        <v>3</v>
      </c>
      <c r="E131" s="71" t="s">
        <v>4</v>
      </c>
      <c r="F131" s="70" t="s">
        <v>3</v>
      </c>
      <c r="G131" s="71" t="s">
        <v>4</v>
      </c>
      <c r="H131" s="70" t="s">
        <v>3</v>
      </c>
      <c r="I131" s="71" t="s">
        <v>4</v>
      </c>
      <c r="J131" s="70" t="s">
        <v>3</v>
      </c>
      <c r="K131" s="71" t="s">
        <v>4</v>
      </c>
      <c r="L131" s="70" t="s">
        <v>3</v>
      </c>
      <c r="M131" s="71" t="s">
        <v>4</v>
      </c>
      <c r="N131" s="70" t="s">
        <v>3</v>
      </c>
      <c r="O131" s="71" t="s">
        <v>4</v>
      </c>
      <c r="P131" s="70" t="s">
        <v>3</v>
      </c>
      <c r="Q131" s="71" t="s">
        <v>4</v>
      </c>
      <c r="R131" s="70" t="s">
        <v>3</v>
      </c>
      <c r="S131" s="71" t="s">
        <v>4</v>
      </c>
      <c r="T131" s="70" t="s">
        <v>3</v>
      </c>
      <c r="U131" s="71" t="s">
        <v>4</v>
      </c>
      <c r="V131" s="70" t="s">
        <v>3</v>
      </c>
      <c r="W131" s="71" t="s">
        <v>4</v>
      </c>
      <c r="X131" s="70" t="s">
        <v>3</v>
      </c>
      <c r="Y131" s="71" t="s">
        <v>4</v>
      </c>
      <c r="Z131" s="70" t="s">
        <v>3</v>
      </c>
      <c r="AA131" s="71" t="s">
        <v>4</v>
      </c>
    </row>
    <row r="132" spans="1:27" ht="17.25" customHeight="1" x14ac:dyDescent="0.25">
      <c r="A132" s="2"/>
      <c r="B132" s="2"/>
      <c r="C132" s="35" t="s">
        <v>85</v>
      </c>
      <c r="D132" s="25">
        <v>0</v>
      </c>
      <c r="E132" s="26">
        <v>0</v>
      </c>
      <c r="F132" s="25">
        <f>E139</f>
        <v>-420</v>
      </c>
      <c r="G132" s="26">
        <f>E139</f>
        <v>-420</v>
      </c>
      <c r="H132" s="25">
        <f>G139</f>
        <v>-420</v>
      </c>
      <c r="I132" s="26"/>
      <c r="J132" s="25">
        <f>I139</f>
        <v>0</v>
      </c>
      <c r="K132" s="26"/>
      <c r="L132" s="25"/>
      <c r="M132" s="26"/>
      <c r="N132" s="25">
        <f>M139</f>
        <v>0</v>
      </c>
      <c r="O132" s="26"/>
      <c r="P132" s="25">
        <f>O139</f>
        <v>0</v>
      </c>
      <c r="Q132" s="26"/>
      <c r="R132" s="25">
        <f>Q139</f>
        <v>0</v>
      </c>
      <c r="S132" s="26"/>
      <c r="T132" s="25">
        <f>S139</f>
        <v>0</v>
      </c>
      <c r="U132" s="26"/>
      <c r="V132" s="25">
        <f>U139</f>
        <v>0</v>
      </c>
      <c r="W132" s="26"/>
      <c r="X132" s="25">
        <f>W139</f>
        <v>0</v>
      </c>
      <c r="Y132" s="26"/>
      <c r="Z132" s="25">
        <f>Y139</f>
        <v>0</v>
      </c>
      <c r="AA132" s="26"/>
    </row>
    <row r="133" spans="1:27" ht="17.25" hidden="1" customHeight="1" x14ac:dyDescent="0.25">
      <c r="A133" s="2"/>
      <c r="B133" s="2"/>
      <c r="C133" s="35" t="s">
        <v>86</v>
      </c>
      <c r="D133" s="25">
        <f t="shared" ref="D133:K133" si="15">D13</f>
        <v>4000</v>
      </c>
      <c r="E133" s="26">
        <f t="shared" si="15"/>
        <v>4100</v>
      </c>
      <c r="F133" s="25">
        <f t="shared" si="15"/>
        <v>4000</v>
      </c>
      <c r="G133" s="26">
        <f t="shared" si="15"/>
        <v>0</v>
      </c>
      <c r="H133" s="25">
        <f t="shared" si="15"/>
        <v>4000</v>
      </c>
      <c r="I133" s="26">
        <f t="shared" si="15"/>
        <v>0</v>
      </c>
      <c r="J133" s="25">
        <f t="shared" si="15"/>
        <v>4000</v>
      </c>
      <c r="K133" s="26">
        <f t="shared" si="15"/>
        <v>0</v>
      </c>
      <c r="L133" s="25"/>
      <c r="M133" s="26">
        <f t="shared" ref="M133:AA133" si="16">M13</f>
        <v>0</v>
      </c>
      <c r="N133" s="25">
        <f t="shared" si="16"/>
        <v>4000</v>
      </c>
      <c r="O133" s="26">
        <f t="shared" si="16"/>
        <v>0</v>
      </c>
      <c r="P133" s="25">
        <f t="shared" si="16"/>
        <v>4000</v>
      </c>
      <c r="Q133" s="26">
        <f t="shared" si="16"/>
        <v>0</v>
      </c>
      <c r="R133" s="25">
        <f t="shared" si="16"/>
        <v>4000</v>
      </c>
      <c r="S133" s="26">
        <f t="shared" si="16"/>
        <v>0</v>
      </c>
      <c r="T133" s="25">
        <f t="shared" si="16"/>
        <v>4000</v>
      </c>
      <c r="U133" s="26">
        <f t="shared" si="16"/>
        <v>0</v>
      </c>
      <c r="V133" s="25">
        <f t="shared" si="16"/>
        <v>4000</v>
      </c>
      <c r="W133" s="26">
        <f t="shared" si="16"/>
        <v>0</v>
      </c>
      <c r="X133" s="25">
        <f t="shared" si="16"/>
        <v>4000</v>
      </c>
      <c r="Y133" s="26">
        <f t="shared" si="16"/>
        <v>0</v>
      </c>
      <c r="Z133" s="25">
        <f t="shared" si="16"/>
        <v>4000</v>
      </c>
      <c r="AA133" s="26">
        <f t="shared" si="16"/>
        <v>0</v>
      </c>
    </row>
    <row r="134" spans="1:27" ht="17.25" hidden="1" customHeight="1" x14ac:dyDescent="0.25">
      <c r="A134" s="2"/>
      <c r="B134" s="2"/>
      <c r="C134" s="35" t="s">
        <v>87</v>
      </c>
      <c r="D134" s="25">
        <f t="shared" ref="D134:K134" si="17">D22</f>
        <v>400</v>
      </c>
      <c r="E134" s="26">
        <f t="shared" si="17"/>
        <v>410</v>
      </c>
      <c r="F134" s="25">
        <f t="shared" si="17"/>
        <v>400</v>
      </c>
      <c r="G134" s="26">
        <f t="shared" si="17"/>
        <v>0</v>
      </c>
      <c r="H134" s="25">
        <f t="shared" si="17"/>
        <v>400</v>
      </c>
      <c r="I134" s="26">
        <f t="shared" si="17"/>
        <v>0</v>
      </c>
      <c r="J134" s="25">
        <f t="shared" si="17"/>
        <v>400</v>
      </c>
      <c r="K134" s="26">
        <f t="shared" si="17"/>
        <v>0</v>
      </c>
      <c r="L134" s="25"/>
      <c r="M134" s="26">
        <f t="shared" ref="M134:AA134" si="18">M22</f>
        <v>0</v>
      </c>
      <c r="N134" s="25">
        <f t="shared" si="18"/>
        <v>400</v>
      </c>
      <c r="O134" s="26">
        <f t="shared" si="18"/>
        <v>0</v>
      </c>
      <c r="P134" s="25">
        <f t="shared" si="18"/>
        <v>400</v>
      </c>
      <c r="Q134" s="26">
        <f t="shared" si="18"/>
        <v>0</v>
      </c>
      <c r="R134" s="25">
        <f t="shared" si="18"/>
        <v>400</v>
      </c>
      <c r="S134" s="26">
        <f t="shared" si="18"/>
        <v>0</v>
      </c>
      <c r="T134" s="25">
        <f t="shared" si="18"/>
        <v>400</v>
      </c>
      <c r="U134" s="26">
        <f t="shared" si="18"/>
        <v>0</v>
      </c>
      <c r="V134" s="25">
        <f t="shared" si="18"/>
        <v>400</v>
      </c>
      <c r="W134" s="26">
        <f t="shared" si="18"/>
        <v>0</v>
      </c>
      <c r="X134" s="25">
        <f t="shared" si="18"/>
        <v>400</v>
      </c>
      <c r="Y134" s="26">
        <f t="shared" si="18"/>
        <v>0</v>
      </c>
      <c r="Z134" s="25">
        <f t="shared" si="18"/>
        <v>400</v>
      </c>
      <c r="AA134" s="26">
        <f t="shared" si="18"/>
        <v>0</v>
      </c>
    </row>
    <row r="135" spans="1:27" ht="17.25" hidden="1" customHeight="1" x14ac:dyDescent="0.25">
      <c r="A135" s="2"/>
      <c r="B135" s="2"/>
      <c r="C135" s="35" t="s">
        <v>88</v>
      </c>
      <c r="D135" s="25">
        <f t="shared" ref="D135:K135" si="19">D57</f>
        <v>1580</v>
      </c>
      <c r="E135" s="26">
        <f t="shared" si="19"/>
        <v>1730</v>
      </c>
      <c r="F135" s="25">
        <f t="shared" si="19"/>
        <v>1580</v>
      </c>
      <c r="G135" s="26">
        <f t="shared" si="19"/>
        <v>0</v>
      </c>
      <c r="H135" s="25">
        <f t="shared" si="19"/>
        <v>1580</v>
      </c>
      <c r="I135" s="26">
        <f t="shared" si="19"/>
        <v>0</v>
      </c>
      <c r="J135" s="25">
        <f t="shared" si="19"/>
        <v>1580</v>
      </c>
      <c r="K135" s="26">
        <f t="shared" si="19"/>
        <v>0</v>
      </c>
      <c r="L135" s="25"/>
      <c r="M135" s="26">
        <f t="shared" ref="M135:AA135" si="20">M57</f>
        <v>0</v>
      </c>
      <c r="N135" s="25">
        <f t="shared" si="20"/>
        <v>1580</v>
      </c>
      <c r="O135" s="26">
        <f t="shared" si="20"/>
        <v>0</v>
      </c>
      <c r="P135" s="25">
        <f t="shared" si="20"/>
        <v>1580</v>
      </c>
      <c r="Q135" s="26">
        <f t="shared" si="20"/>
        <v>0</v>
      </c>
      <c r="R135" s="25">
        <f t="shared" si="20"/>
        <v>1580</v>
      </c>
      <c r="S135" s="26">
        <f t="shared" si="20"/>
        <v>0</v>
      </c>
      <c r="T135" s="25">
        <f t="shared" si="20"/>
        <v>1580</v>
      </c>
      <c r="U135" s="26">
        <f t="shared" si="20"/>
        <v>0</v>
      </c>
      <c r="V135" s="25">
        <f t="shared" si="20"/>
        <v>1580</v>
      </c>
      <c r="W135" s="26">
        <f t="shared" si="20"/>
        <v>0</v>
      </c>
      <c r="X135" s="25">
        <f t="shared" si="20"/>
        <v>1580</v>
      </c>
      <c r="Y135" s="26">
        <f t="shared" si="20"/>
        <v>0</v>
      </c>
      <c r="Z135" s="25">
        <f t="shared" si="20"/>
        <v>1580</v>
      </c>
      <c r="AA135" s="26">
        <f t="shared" si="20"/>
        <v>0</v>
      </c>
    </row>
    <row r="136" spans="1:27" ht="17.25" hidden="1" customHeight="1" x14ac:dyDescent="0.25">
      <c r="A136" s="2"/>
      <c r="B136" s="2"/>
      <c r="C136" s="35" t="s">
        <v>89</v>
      </c>
      <c r="D136" s="25">
        <f t="shared" ref="D136:K136" si="21">D91</f>
        <v>2000</v>
      </c>
      <c r="E136" s="26">
        <f t="shared" si="21"/>
        <v>1730</v>
      </c>
      <c r="F136" s="25">
        <f t="shared" si="21"/>
        <v>2000</v>
      </c>
      <c r="G136" s="26">
        <f t="shared" si="21"/>
        <v>0</v>
      </c>
      <c r="H136" s="25">
        <f t="shared" si="21"/>
        <v>2000</v>
      </c>
      <c r="I136" s="26">
        <f t="shared" si="21"/>
        <v>0</v>
      </c>
      <c r="J136" s="25">
        <f t="shared" si="21"/>
        <v>2000</v>
      </c>
      <c r="K136" s="26">
        <f t="shared" si="21"/>
        <v>0</v>
      </c>
      <c r="L136" s="25"/>
      <c r="M136" s="26">
        <f t="shared" ref="M136:AA136" si="22">M91</f>
        <v>0</v>
      </c>
      <c r="N136" s="25">
        <f t="shared" si="22"/>
        <v>2000</v>
      </c>
      <c r="O136" s="26">
        <f t="shared" si="22"/>
        <v>0</v>
      </c>
      <c r="P136" s="25">
        <f t="shared" si="22"/>
        <v>2000</v>
      </c>
      <c r="Q136" s="26">
        <f t="shared" si="22"/>
        <v>0</v>
      </c>
      <c r="R136" s="25">
        <f t="shared" si="22"/>
        <v>2000</v>
      </c>
      <c r="S136" s="26">
        <f t="shared" si="22"/>
        <v>0</v>
      </c>
      <c r="T136" s="25">
        <f t="shared" si="22"/>
        <v>2000</v>
      </c>
      <c r="U136" s="26">
        <f t="shared" si="22"/>
        <v>0</v>
      </c>
      <c r="V136" s="25">
        <f t="shared" si="22"/>
        <v>2000</v>
      </c>
      <c r="W136" s="26">
        <f t="shared" si="22"/>
        <v>0</v>
      </c>
      <c r="X136" s="25">
        <f t="shared" si="22"/>
        <v>2000</v>
      </c>
      <c r="Y136" s="26">
        <f t="shared" si="22"/>
        <v>0</v>
      </c>
      <c r="Z136" s="25">
        <f t="shared" si="22"/>
        <v>2000</v>
      </c>
      <c r="AA136" s="26">
        <f t="shared" si="22"/>
        <v>0</v>
      </c>
    </row>
    <row r="137" spans="1:27" ht="17.25" hidden="1" customHeight="1" x14ac:dyDescent="0.25">
      <c r="A137" s="2"/>
      <c r="B137" s="2"/>
      <c r="C137" s="35" t="s">
        <v>90</v>
      </c>
      <c r="D137" s="25">
        <f t="shared" ref="D137:K137" si="23">D106</f>
        <v>80</v>
      </c>
      <c r="E137" s="26">
        <f t="shared" si="23"/>
        <v>230</v>
      </c>
      <c r="F137" s="25">
        <f t="shared" si="23"/>
        <v>80</v>
      </c>
      <c r="G137" s="26">
        <f t="shared" si="23"/>
        <v>0</v>
      </c>
      <c r="H137" s="25">
        <f t="shared" si="23"/>
        <v>80</v>
      </c>
      <c r="I137" s="26">
        <f t="shared" si="23"/>
        <v>0</v>
      </c>
      <c r="J137" s="25">
        <f t="shared" si="23"/>
        <v>80</v>
      </c>
      <c r="K137" s="26">
        <f t="shared" si="23"/>
        <v>0</v>
      </c>
      <c r="L137" s="25"/>
      <c r="M137" s="26">
        <f t="shared" ref="M137:AA137" si="24">M106</f>
        <v>0</v>
      </c>
      <c r="N137" s="25">
        <f t="shared" si="24"/>
        <v>80</v>
      </c>
      <c r="O137" s="26">
        <f t="shared" si="24"/>
        <v>0</v>
      </c>
      <c r="P137" s="25">
        <f t="shared" si="24"/>
        <v>80</v>
      </c>
      <c r="Q137" s="26">
        <f t="shared" si="24"/>
        <v>0</v>
      </c>
      <c r="R137" s="25">
        <f t="shared" si="24"/>
        <v>80</v>
      </c>
      <c r="S137" s="26">
        <f t="shared" si="24"/>
        <v>0</v>
      </c>
      <c r="T137" s="25">
        <f t="shared" si="24"/>
        <v>80</v>
      </c>
      <c r="U137" s="26">
        <f t="shared" si="24"/>
        <v>0</v>
      </c>
      <c r="V137" s="25">
        <f t="shared" si="24"/>
        <v>80</v>
      </c>
      <c r="W137" s="26">
        <f t="shared" si="24"/>
        <v>0</v>
      </c>
      <c r="X137" s="25">
        <f t="shared" si="24"/>
        <v>80</v>
      </c>
      <c r="Y137" s="26">
        <f t="shared" si="24"/>
        <v>0</v>
      </c>
      <c r="Z137" s="25">
        <f t="shared" si="24"/>
        <v>80</v>
      </c>
      <c r="AA137" s="26">
        <f t="shared" si="24"/>
        <v>0</v>
      </c>
    </row>
    <row r="138" spans="1:27" ht="17.25" hidden="1" customHeight="1" x14ac:dyDescent="0.25">
      <c r="A138" s="2"/>
      <c r="B138" s="2"/>
      <c r="C138" s="35" t="s">
        <v>91</v>
      </c>
      <c r="D138" s="72">
        <f t="shared" ref="D138:K138" si="25">D125</f>
        <v>440</v>
      </c>
      <c r="E138" s="73">
        <f t="shared" si="25"/>
        <v>420</v>
      </c>
      <c r="F138" s="72">
        <f t="shared" si="25"/>
        <v>440</v>
      </c>
      <c r="G138" s="73">
        <f t="shared" si="25"/>
        <v>0</v>
      </c>
      <c r="H138" s="72">
        <f t="shared" si="25"/>
        <v>440</v>
      </c>
      <c r="I138" s="73">
        <f t="shared" si="25"/>
        <v>0</v>
      </c>
      <c r="J138" s="72">
        <f t="shared" si="25"/>
        <v>440</v>
      </c>
      <c r="K138" s="73">
        <f t="shared" si="25"/>
        <v>0</v>
      </c>
      <c r="L138" s="72"/>
      <c r="M138" s="73">
        <f t="shared" ref="M138:AA138" si="26">M125</f>
        <v>0</v>
      </c>
      <c r="N138" s="72">
        <f t="shared" si="26"/>
        <v>440</v>
      </c>
      <c r="O138" s="73">
        <f t="shared" si="26"/>
        <v>0</v>
      </c>
      <c r="P138" s="72">
        <f t="shared" si="26"/>
        <v>440</v>
      </c>
      <c r="Q138" s="73">
        <f t="shared" si="26"/>
        <v>0</v>
      </c>
      <c r="R138" s="72">
        <f t="shared" si="26"/>
        <v>440</v>
      </c>
      <c r="S138" s="73">
        <f t="shared" si="26"/>
        <v>0</v>
      </c>
      <c r="T138" s="72">
        <f t="shared" si="26"/>
        <v>440</v>
      </c>
      <c r="U138" s="73">
        <f t="shared" si="26"/>
        <v>0</v>
      </c>
      <c r="V138" s="72">
        <f t="shared" si="26"/>
        <v>440</v>
      </c>
      <c r="W138" s="73">
        <f t="shared" si="26"/>
        <v>0</v>
      </c>
      <c r="X138" s="72">
        <f t="shared" si="26"/>
        <v>440</v>
      </c>
      <c r="Y138" s="73">
        <f t="shared" si="26"/>
        <v>0</v>
      </c>
      <c r="Z138" s="72">
        <f t="shared" si="26"/>
        <v>440</v>
      </c>
      <c r="AA138" s="73">
        <f t="shared" si="26"/>
        <v>0</v>
      </c>
    </row>
    <row r="139" spans="1:27" ht="17.25" customHeight="1" x14ac:dyDescent="0.25">
      <c r="A139" s="2"/>
      <c r="B139" s="2"/>
      <c r="C139" s="35" t="s">
        <v>92</v>
      </c>
      <c r="D139" s="74">
        <f t="shared" ref="D139:AA139" si="27">D132+D133-SUM(D134:D138)</f>
        <v>-500</v>
      </c>
      <c r="E139" s="75">
        <f t="shared" si="27"/>
        <v>-420</v>
      </c>
      <c r="F139" s="74">
        <f t="shared" si="27"/>
        <v>-920</v>
      </c>
      <c r="G139" s="75">
        <f t="shared" si="27"/>
        <v>-420</v>
      </c>
      <c r="H139" s="74">
        <f t="shared" si="27"/>
        <v>-920</v>
      </c>
      <c r="I139" s="75">
        <f t="shared" si="27"/>
        <v>0</v>
      </c>
      <c r="J139" s="74">
        <f t="shared" si="27"/>
        <v>-500</v>
      </c>
      <c r="K139" s="75">
        <f t="shared" si="27"/>
        <v>0</v>
      </c>
      <c r="L139" s="74">
        <f t="shared" si="27"/>
        <v>0</v>
      </c>
      <c r="M139" s="75">
        <f t="shared" si="27"/>
        <v>0</v>
      </c>
      <c r="N139" s="74">
        <f t="shared" si="27"/>
        <v>-500</v>
      </c>
      <c r="O139" s="75">
        <f t="shared" si="27"/>
        <v>0</v>
      </c>
      <c r="P139" s="74">
        <f t="shared" si="27"/>
        <v>-500</v>
      </c>
      <c r="Q139" s="75">
        <f t="shared" si="27"/>
        <v>0</v>
      </c>
      <c r="R139" s="74">
        <f t="shared" si="27"/>
        <v>-500</v>
      </c>
      <c r="S139" s="75">
        <f t="shared" si="27"/>
        <v>0</v>
      </c>
      <c r="T139" s="74">
        <f t="shared" si="27"/>
        <v>-500</v>
      </c>
      <c r="U139" s="75">
        <f t="shared" si="27"/>
        <v>0</v>
      </c>
      <c r="V139" s="74">
        <f t="shared" si="27"/>
        <v>-500</v>
      </c>
      <c r="W139" s="75">
        <f t="shared" si="27"/>
        <v>0</v>
      </c>
      <c r="X139" s="74">
        <f t="shared" si="27"/>
        <v>-500</v>
      </c>
      <c r="Y139" s="75">
        <f t="shared" si="27"/>
        <v>0</v>
      </c>
      <c r="Z139" s="74">
        <f t="shared" si="27"/>
        <v>-500</v>
      </c>
      <c r="AA139" s="75">
        <f t="shared" si="27"/>
        <v>0</v>
      </c>
    </row>
    <row r="140" spans="1:27" ht="17.25" customHeight="1" x14ac:dyDescent="0.25">
      <c r="A140" s="2"/>
      <c r="B140" s="2"/>
      <c r="C140" s="76"/>
      <c r="D140" s="77"/>
      <c r="E140" s="78"/>
      <c r="F140" s="77"/>
      <c r="G140" s="78"/>
      <c r="H140" s="77"/>
      <c r="I140" s="78"/>
      <c r="J140" s="77"/>
      <c r="K140" s="78"/>
      <c r="L140" s="77"/>
      <c r="M140" s="78"/>
      <c r="N140" s="77"/>
      <c r="O140" s="78"/>
      <c r="P140" s="77"/>
      <c r="Q140" s="78"/>
      <c r="R140" s="77"/>
      <c r="S140" s="78"/>
      <c r="T140" s="77"/>
      <c r="U140" s="78"/>
      <c r="V140" s="77"/>
      <c r="W140" s="78"/>
      <c r="X140" s="77"/>
      <c r="Y140" s="78"/>
      <c r="Z140" s="77"/>
      <c r="AA140" s="78"/>
    </row>
    <row r="141" spans="1:27" ht="17.25" customHeight="1" x14ac:dyDescent="0.25">
      <c r="A141" s="16"/>
      <c r="B141" s="16"/>
      <c r="C141" s="16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</row>
    <row r="142" spans="1:27" ht="17.2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7.2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7.2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7.2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7.2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7.2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7.2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7.2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7.2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7.2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7.2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7.2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7.2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7.2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7.2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7.2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7.2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7.2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7.2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7.2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7.2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7.2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7.2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7.2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7.2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7.2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7.2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7.2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7.2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7.2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7.2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7.2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7.2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7.2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7.2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7.2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7.2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7.2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7.2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7.2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7.2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7.2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7.2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7.2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7.2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7.2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7.2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7.2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7.2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7.2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7.2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7.2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7.2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7.2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7.2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7.2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7.2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7.2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7.2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7.2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7.2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7.2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7.2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7.2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7.2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7.2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7.2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7.2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7.2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7.2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7.2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7.2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7.2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7.2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7.2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7.2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7.2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7.2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7.2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7.2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7.2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7.2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7.2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7.2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7.2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7.2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7.2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7.2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7.2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7.2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7.2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7.2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7.2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7.2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7.2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7.2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7.2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7.2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7.2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7.2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7.2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7.2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7.2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7.2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7.2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7.2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7.2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7.2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7.2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7.2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7.2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7.2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7.2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7.2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7.2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7.2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7.2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7.2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7.2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7.2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7.2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7.2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7.2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7.2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7.2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7.2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7.2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7.2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7.2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7.2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7.2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7.2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7.2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7.2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7.2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7.2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7.2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7.2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7.2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7.2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7.2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7.2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7.2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7.2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7.2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7.2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7.2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7.2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7.2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7.2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7.2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7.2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7.2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7.2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7.2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7.2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7.2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7.2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7.2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7.2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7.2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7.2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7.2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7.2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7.2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7.2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7.2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7.2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7.2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7.2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7.2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7.2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7.2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7.2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7.2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7.2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7.2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7.2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7.2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7.2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7.2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7.2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7.2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7.2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7.2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7.2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7.2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7.2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7.2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7.2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7.2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7.2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7.2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7.2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7.2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7.2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7.2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7.2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7.2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7.2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7.2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7.2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7.2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7.2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7.2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7.2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7.2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7.2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7.2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7.2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7.2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7.2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7.2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7.2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7.2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7.2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7.2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7.2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7.2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7.2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7.2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7.2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7.2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7.2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7.2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7.2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7.2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7.2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7.2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7.2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7.2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7.2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7.2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7.2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7.2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7.2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7.2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7.2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7.2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7.2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7.2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7.2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7.2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7.2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7.2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7.2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7.2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7.2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7.2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7.2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7.2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7.2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7.2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7.2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7.2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7.2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7.2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7.2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7.2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7.2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7.2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7.2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7.2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7.2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7.2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7.2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7.2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7.2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7.2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7.2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7.2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7.2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7.2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7.2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7.2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7.2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7.2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7.2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7.2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7.2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7.2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7.2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7.2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7.2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7.2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7.2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7.2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7.2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7.2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7.2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7.2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7.2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7.2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7.2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7.2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7.2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7.2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7.2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7.2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7.2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7.2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7.2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7.2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7.2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7.2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7.2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7.2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7.2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7.2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7.2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7.2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7.2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7.2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7.2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7.2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7.2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7.2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7.2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7.2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7.2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7.2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7.2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7.2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7.2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7.2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7.2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7.2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7.2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7.2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7.2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7.2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7.2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7.2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7.2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7.2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7.2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7.2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7.2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7.2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7.2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7.2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7.2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7.2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7.2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7.2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7.2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7.2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7.2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7.2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7.2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7.2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7.2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7.2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7.2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7.2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7.2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7.2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7.2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7.2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7.2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7.2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7.2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7.2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7.2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7.2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7.2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7.2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7.2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7.2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7.2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7.2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7.2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7.2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7.2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7.2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7.2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7.2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7.2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7.2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7.2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7.2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7.2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7.2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7.2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7.2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7.2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7.2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7.2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7.2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7.2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7.2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7.2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7.2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7.2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7.2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7.2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7.2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7.2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7.2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7.2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7.2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7.2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7.2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7.2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7.2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7.2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7.2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7.2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7.2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7.2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7.2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7.2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7.2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7.2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7.2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7.2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7.2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7.2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7.2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7.2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7.2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7.2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7.2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7.2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7.2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7.2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7.2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7.2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7.2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7.2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7.2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7.2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7.2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7.2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7.2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7.2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7.2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7.2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7.2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7.2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7.2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7.2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7.2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7.2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7.2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7.2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7.2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7.2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7.2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7.2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7.2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7.2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7.2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7.2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7.2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7.2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7.2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7.2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7.2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7.2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7.2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7.2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7.2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7.2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7.2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7.2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7.2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7.2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7.2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7.2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7.2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7.2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7.2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7.2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7.2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7.2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7.2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7.2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7.2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7.2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7.2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7.2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7.2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7.2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7.2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7.2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7.2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7.2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7.2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7.2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7.2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7.2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7.2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7.2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7.2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7.2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7.2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7.2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7.2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7.2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7.2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7.2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7.2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7.2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7.2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7.2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7.2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7.2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7.2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7.2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7.2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7.2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7.2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7.2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7.2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7.2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7.2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7.2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7.2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7.2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7.2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7.2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7.2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7.2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7.2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7.2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7.2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7.2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7.2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7.2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7.2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7.2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7.2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7.2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7.2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7.2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7.2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7.2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7.2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7.2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7.2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7.2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7.2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7.2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7.2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7.2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7.2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7.2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7.2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7.2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7.2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7.2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7.2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7.2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7.2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7.2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7.2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7.2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7.2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7.2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7.2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7.2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7.2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7.2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7.2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7.2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7.2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7.2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7.2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7.2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7.2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7.2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7.2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7.2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7.2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7.2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7.2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7.2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7.2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7.2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7.2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7.2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7.2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7.2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7.2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7.2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7.2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7.2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7.2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7.2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7.2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7.2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7.2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7.2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7.2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7.2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7.2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7.2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7.2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7.2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7.2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7.2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7.2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7.2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7.2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7.2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7.2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7.2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7.2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7.2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7.2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7.2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7.2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7.2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7.2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7.2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7.2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7.2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7.2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7.2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7.2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7.2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7.2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7.2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7.2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7.2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7.2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7.2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7.2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7.2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7.2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7.2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7.2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7.2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7.2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7.2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7.2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7.2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7.2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7.2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7.2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7.2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7.2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7.2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7.2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7.2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7.2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7.2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7.2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7.2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7.2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7.2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7.2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7.2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7.2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7.2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7.2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7.2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7.2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7.2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7.2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7.2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7.2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7.2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7.2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7.2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7.2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7.2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7.2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7.2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7.2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7.2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7.2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7.2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7.2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7.2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7.2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7.2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7.2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7.2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7.2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7.2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7.2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7.2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7.2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7.2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7.2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7.2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7.2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7.2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7.2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7.2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7.2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7.2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7.2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7.2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7.2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7.2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7.2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7.2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7.2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7.2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7.2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7.2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7.2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7.2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7.2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7.2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7.2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7.2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7.2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7.2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7.2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7.2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7.2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7.2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7.2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7.2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7.2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7.2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7.2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7.2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7.2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7.2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7.2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7.2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7.2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7.2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7.2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7.2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7.2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7.2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7.2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7.2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7.2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7.2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7.2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7.2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7.2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7.2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7.2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7.2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7.2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7.2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7.2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7.2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7.2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7.2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7.2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7.2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7.2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7.2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7.2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7.2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7.2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7.2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7.2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7.2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7.2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7.2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7.2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7.2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7.2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7.2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7.2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7.2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7.2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7.2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7.2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7.2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7.2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7.2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7.2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7.2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7.2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7.2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7.2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7.2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7.2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7.2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7.2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7.2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7.2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7.2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7.2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7.2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7.2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7.2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7.2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7.2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7.2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7.2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7.2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7.2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7.2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7.2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7.2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7.2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7.2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7.2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7.2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7.2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7.2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7.2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7.2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7.2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7.2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7.2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7.2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7.2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7.2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7.2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7.2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7.2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7.2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7.2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7.2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7.2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7.2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7.2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7.2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7.2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7.2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7.2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7.2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7.2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7.2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7.2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7.2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7.2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7.2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7.2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7.2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7.2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7.2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7.2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7.2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7.2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7.2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7.2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7.2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7.2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7.2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7.2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7.2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7.2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7.2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7.2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7.2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7.2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7.2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7.2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7.2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7.2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7.2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7.2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7.2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7.2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</sheetData>
  <mergeCells count="39">
    <mergeCell ref="A129:B129"/>
    <mergeCell ref="A131:B140"/>
    <mergeCell ref="A95:A108"/>
    <mergeCell ref="B95:B97"/>
    <mergeCell ref="B99:B100"/>
    <mergeCell ref="B102:B104"/>
    <mergeCell ref="A110:A127"/>
    <mergeCell ref="B110:B113"/>
    <mergeCell ref="B115:B119"/>
    <mergeCell ref="B121:B123"/>
    <mergeCell ref="A61:A93"/>
    <mergeCell ref="B61:B67"/>
    <mergeCell ref="B69:B71"/>
    <mergeCell ref="B73:B78"/>
    <mergeCell ref="B80:B81"/>
    <mergeCell ref="B83:B87"/>
    <mergeCell ref="A6:B13"/>
    <mergeCell ref="A15:B22"/>
    <mergeCell ref="A25:B25"/>
    <mergeCell ref="A26:A59"/>
    <mergeCell ref="B26:B32"/>
    <mergeCell ref="B34:B36"/>
    <mergeCell ref="B37:B41"/>
    <mergeCell ref="B43:B46"/>
    <mergeCell ref="B48:B51"/>
    <mergeCell ref="B53:B55"/>
    <mergeCell ref="A3:AA3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pageMargins left="0.51180555555555596" right="0.51180555555555596" top="0" bottom="0" header="0.511811023622047" footer="0.511811023622047"/>
  <pageSetup paperSize="9" scale="73" orientation="portrait" horizontalDpi="300" verticalDpi="300"/>
  <rowBreaks count="1" manualBreakCount="1">
    <brk id="9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99"/>
  <sheetViews>
    <sheetView zoomScale="75" zoomScaleNormal="75" workbookViewId="0">
      <selection activeCell="C8" sqref="C8"/>
    </sheetView>
  </sheetViews>
  <sheetFormatPr defaultColWidth="9.140625" defaultRowHeight="15" x14ac:dyDescent="0.25"/>
  <cols>
    <col min="1" max="1" width="24" style="15" customWidth="1"/>
    <col min="2" max="2" width="21.28515625" style="15" customWidth="1"/>
    <col min="3" max="3" width="25.42578125" style="15" customWidth="1"/>
    <col min="4" max="11" width="11.140625" style="15" hidden="1" customWidth="1"/>
    <col min="12" max="12" width="13.85546875" style="15" hidden="1" customWidth="1"/>
    <col min="13" max="13" width="25.42578125" style="15" customWidth="1"/>
    <col min="14" max="27" width="11.140625" style="15" hidden="1" customWidth="1"/>
    <col min="28" max="1024" width="9.140625" style="15"/>
  </cols>
  <sheetData>
    <row r="1" spans="1:27" ht="17.2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7.2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27" customHeight="1" x14ac:dyDescent="0.25">
      <c r="A3" s="1" t="s">
        <v>93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5.25" customHeight="1" x14ac:dyDescent="0.25">
      <c r="A4" s="80"/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81"/>
    </row>
    <row r="5" spans="1:27" x14ac:dyDescent="0.25">
      <c r="A5" s="80"/>
      <c r="B5" s="16"/>
      <c r="C5" s="16"/>
      <c r="D5" s="13">
        <v>43101</v>
      </c>
      <c r="E5" s="13"/>
      <c r="F5" s="13">
        <v>43132</v>
      </c>
      <c r="G5" s="13"/>
      <c r="H5" s="13">
        <v>43160</v>
      </c>
      <c r="I5" s="13"/>
      <c r="J5" s="13">
        <v>43191</v>
      </c>
      <c r="K5" s="13"/>
      <c r="L5" s="13">
        <v>43221</v>
      </c>
      <c r="M5" s="13"/>
      <c r="N5" s="13">
        <v>43252</v>
      </c>
      <c r="O5" s="13"/>
      <c r="P5" s="13">
        <v>43282</v>
      </c>
      <c r="Q5" s="13"/>
      <c r="R5" s="13">
        <v>43313</v>
      </c>
      <c r="S5" s="13"/>
      <c r="T5" s="13">
        <v>43344</v>
      </c>
      <c r="U5" s="13"/>
      <c r="V5" s="13">
        <v>43374</v>
      </c>
      <c r="W5" s="13"/>
      <c r="X5" s="13">
        <v>43405</v>
      </c>
      <c r="Y5" s="13"/>
      <c r="Z5" s="588">
        <v>43435</v>
      </c>
      <c r="AA5" s="588"/>
    </row>
    <row r="6" spans="1:27" ht="17.25" customHeight="1" x14ac:dyDescent="0.25">
      <c r="A6" s="12" t="s">
        <v>1</v>
      </c>
      <c r="B6" s="12"/>
      <c r="C6" s="19" t="s">
        <v>2</v>
      </c>
      <c r="D6" s="19" t="s">
        <v>3</v>
      </c>
      <c r="E6" s="20" t="s">
        <v>4</v>
      </c>
      <c r="F6" s="19" t="s">
        <v>3</v>
      </c>
      <c r="G6" s="20" t="s">
        <v>4</v>
      </c>
      <c r="H6" s="19" t="s">
        <v>3</v>
      </c>
      <c r="I6" s="20" t="s">
        <v>4</v>
      </c>
      <c r="J6" s="19" t="s">
        <v>3</v>
      </c>
      <c r="K6" s="20" t="s">
        <v>4</v>
      </c>
      <c r="L6" s="19" t="s">
        <v>3</v>
      </c>
      <c r="M6" s="20" t="s">
        <v>4</v>
      </c>
      <c r="N6" s="19" t="s">
        <v>3</v>
      </c>
      <c r="O6" s="20" t="s">
        <v>4</v>
      </c>
      <c r="P6" s="19" t="s">
        <v>3</v>
      </c>
      <c r="Q6" s="20" t="s">
        <v>4</v>
      </c>
      <c r="R6" s="19" t="s">
        <v>3</v>
      </c>
      <c r="S6" s="20" t="s">
        <v>4</v>
      </c>
      <c r="T6" s="19" t="s">
        <v>3</v>
      </c>
      <c r="U6" s="20" t="s">
        <v>4</v>
      </c>
      <c r="V6" s="19" t="s">
        <v>3</v>
      </c>
      <c r="W6" s="20" t="s">
        <v>4</v>
      </c>
      <c r="X6" s="19" t="s">
        <v>3</v>
      </c>
      <c r="Y6" s="20" t="s">
        <v>4</v>
      </c>
      <c r="Z6" s="19" t="s">
        <v>3</v>
      </c>
      <c r="AA6" s="20" t="s">
        <v>4</v>
      </c>
    </row>
    <row r="7" spans="1:27" ht="17.25" customHeight="1" x14ac:dyDescent="0.25">
      <c r="A7" s="12"/>
      <c r="B7" s="12"/>
      <c r="C7" s="21" t="s">
        <v>5</v>
      </c>
      <c r="D7" s="22">
        <v>4000</v>
      </c>
      <c r="E7" s="23">
        <v>4000</v>
      </c>
      <c r="F7" s="22">
        <v>4000</v>
      </c>
      <c r="G7" s="23"/>
      <c r="H7" s="22">
        <v>4000</v>
      </c>
      <c r="I7" s="23"/>
      <c r="J7" s="22">
        <v>4000</v>
      </c>
      <c r="K7" s="23"/>
      <c r="L7" s="22"/>
      <c r="M7" s="82"/>
      <c r="N7" s="22">
        <v>4000</v>
      </c>
      <c r="O7" s="23"/>
      <c r="P7" s="22">
        <v>4000</v>
      </c>
      <c r="Q7" s="23"/>
      <c r="R7" s="22">
        <v>4000</v>
      </c>
      <c r="S7" s="23"/>
      <c r="T7" s="22">
        <v>4000</v>
      </c>
      <c r="U7" s="23"/>
      <c r="V7" s="22">
        <v>4000</v>
      </c>
      <c r="W7" s="23"/>
      <c r="X7" s="22">
        <v>4000</v>
      </c>
      <c r="Y7" s="23"/>
      <c r="Z7" s="22">
        <v>4000</v>
      </c>
      <c r="AA7" s="23"/>
    </row>
    <row r="8" spans="1:27" ht="17.25" customHeight="1" x14ac:dyDescent="0.25">
      <c r="A8" s="12"/>
      <c r="B8" s="12"/>
      <c r="C8" s="24" t="s">
        <v>6</v>
      </c>
      <c r="D8" s="25">
        <v>0</v>
      </c>
      <c r="E8" s="26">
        <v>0</v>
      </c>
      <c r="F8" s="25">
        <v>0</v>
      </c>
      <c r="G8" s="26"/>
      <c r="H8" s="25">
        <v>0</v>
      </c>
      <c r="I8" s="26"/>
      <c r="J8" s="25">
        <v>0</v>
      </c>
      <c r="K8" s="26"/>
      <c r="L8" s="25"/>
      <c r="M8" s="83"/>
      <c r="N8" s="25">
        <v>0</v>
      </c>
      <c r="O8" s="26"/>
      <c r="P8" s="25">
        <v>0</v>
      </c>
      <c r="Q8" s="26"/>
      <c r="R8" s="25">
        <v>0</v>
      </c>
      <c r="S8" s="26"/>
      <c r="T8" s="25">
        <v>0</v>
      </c>
      <c r="U8" s="26"/>
      <c r="V8" s="25">
        <v>0</v>
      </c>
      <c r="W8" s="26"/>
      <c r="X8" s="25">
        <v>0</v>
      </c>
      <c r="Y8" s="26"/>
      <c r="Z8" s="25">
        <v>0</v>
      </c>
      <c r="AA8" s="26"/>
    </row>
    <row r="9" spans="1:27" ht="17.25" customHeight="1" x14ac:dyDescent="0.25">
      <c r="A9" s="12"/>
      <c r="B9" s="12"/>
      <c r="C9" s="24" t="s">
        <v>7</v>
      </c>
      <c r="D9" s="25">
        <v>0</v>
      </c>
      <c r="E9" s="26">
        <v>100</v>
      </c>
      <c r="F9" s="25">
        <v>0</v>
      </c>
      <c r="G9" s="26"/>
      <c r="H9" s="25">
        <v>0</v>
      </c>
      <c r="I9" s="26"/>
      <c r="J9" s="25">
        <v>0</v>
      </c>
      <c r="K9" s="26"/>
      <c r="L9" s="25"/>
      <c r="M9" s="83"/>
      <c r="N9" s="25">
        <v>0</v>
      </c>
      <c r="O9" s="26"/>
      <c r="P9" s="25">
        <v>0</v>
      </c>
      <c r="Q9" s="26"/>
      <c r="R9" s="25">
        <v>0</v>
      </c>
      <c r="S9" s="26"/>
      <c r="T9" s="25">
        <v>0</v>
      </c>
      <c r="U9" s="26"/>
      <c r="V9" s="25">
        <v>0</v>
      </c>
      <c r="W9" s="26"/>
      <c r="X9" s="25">
        <v>0</v>
      </c>
      <c r="Y9" s="26"/>
      <c r="Z9" s="25">
        <v>0</v>
      </c>
      <c r="AA9" s="26"/>
    </row>
    <row r="10" spans="1:27" ht="17.25" customHeight="1" x14ac:dyDescent="0.25">
      <c r="A10" s="12"/>
      <c r="B10" s="12"/>
      <c r="C10" s="24" t="s">
        <v>8</v>
      </c>
      <c r="D10" s="25">
        <v>0</v>
      </c>
      <c r="E10" s="26">
        <v>0</v>
      </c>
      <c r="F10" s="25">
        <v>0</v>
      </c>
      <c r="G10" s="26"/>
      <c r="H10" s="25">
        <v>0</v>
      </c>
      <c r="I10" s="26"/>
      <c r="J10" s="25">
        <v>0</v>
      </c>
      <c r="K10" s="26"/>
      <c r="L10" s="25"/>
      <c r="M10" s="83"/>
      <c r="N10" s="25">
        <v>0</v>
      </c>
      <c r="O10" s="26"/>
      <c r="P10" s="25">
        <v>0</v>
      </c>
      <c r="Q10" s="26"/>
      <c r="R10" s="25">
        <v>0</v>
      </c>
      <c r="S10" s="26"/>
      <c r="T10" s="25">
        <v>0</v>
      </c>
      <c r="U10" s="26"/>
      <c r="V10" s="25">
        <v>0</v>
      </c>
      <c r="W10" s="26"/>
      <c r="X10" s="25">
        <v>0</v>
      </c>
      <c r="Y10" s="26"/>
      <c r="Z10" s="25">
        <v>0</v>
      </c>
      <c r="AA10" s="26"/>
    </row>
    <row r="11" spans="1:27" ht="17.25" customHeight="1" x14ac:dyDescent="0.25">
      <c r="A11" s="12"/>
      <c r="B11" s="12"/>
      <c r="C11" s="24" t="s">
        <v>9</v>
      </c>
      <c r="D11" s="25">
        <v>0</v>
      </c>
      <c r="E11" s="26">
        <v>0</v>
      </c>
      <c r="F11" s="25">
        <v>0</v>
      </c>
      <c r="G11" s="26"/>
      <c r="H11" s="25">
        <v>0</v>
      </c>
      <c r="I11" s="26"/>
      <c r="J11" s="25">
        <v>0</v>
      </c>
      <c r="K11" s="26"/>
      <c r="L11" s="25"/>
      <c r="M11" s="83"/>
      <c r="N11" s="25">
        <v>0</v>
      </c>
      <c r="O11" s="26"/>
      <c r="P11" s="25">
        <v>0</v>
      </c>
      <c r="Q11" s="26"/>
      <c r="R11" s="25">
        <v>0</v>
      </c>
      <c r="S11" s="26"/>
      <c r="T11" s="25">
        <v>0</v>
      </c>
      <c r="U11" s="26"/>
      <c r="V11" s="25">
        <v>0</v>
      </c>
      <c r="W11" s="26"/>
      <c r="X11" s="25">
        <v>0</v>
      </c>
      <c r="Y11" s="26"/>
      <c r="Z11" s="25">
        <v>0</v>
      </c>
      <c r="AA11" s="26"/>
    </row>
    <row r="12" spans="1:27" ht="17.25" hidden="1" customHeight="1" x14ac:dyDescent="0.25">
      <c r="A12" s="12"/>
      <c r="B12" s="12"/>
      <c r="C12" s="24" t="s">
        <v>10</v>
      </c>
      <c r="D12" s="25">
        <v>0</v>
      </c>
      <c r="E12" s="26">
        <v>0</v>
      </c>
      <c r="F12" s="25">
        <v>0</v>
      </c>
      <c r="G12" s="26"/>
      <c r="H12" s="25">
        <v>0</v>
      </c>
      <c r="I12" s="26"/>
      <c r="J12" s="25">
        <v>0</v>
      </c>
      <c r="K12" s="26"/>
      <c r="L12" s="25">
        <v>0</v>
      </c>
      <c r="M12" s="83"/>
      <c r="N12" s="25">
        <v>0</v>
      </c>
      <c r="O12" s="26"/>
      <c r="P12" s="25">
        <v>0</v>
      </c>
      <c r="Q12" s="26"/>
      <c r="R12" s="25">
        <v>0</v>
      </c>
      <c r="S12" s="26"/>
      <c r="T12" s="25">
        <v>0</v>
      </c>
      <c r="U12" s="26"/>
      <c r="V12" s="25">
        <v>0</v>
      </c>
      <c r="W12" s="26"/>
      <c r="X12" s="25">
        <v>0</v>
      </c>
      <c r="Y12" s="26"/>
      <c r="Z12" s="25">
        <v>0</v>
      </c>
      <c r="AA12" s="26"/>
    </row>
    <row r="13" spans="1:27" ht="17.25" customHeight="1" x14ac:dyDescent="0.25">
      <c r="A13" s="12"/>
      <c r="B13" s="12"/>
      <c r="C13" s="27" t="s">
        <v>11</v>
      </c>
      <c r="D13" s="28">
        <f t="shared" ref="D13:AA13" si="0">SUM(D7:D12)</f>
        <v>4000</v>
      </c>
      <c r="E13" s="29">
        <f t="shared" si="0"/>
        <v>4100</v>
      </c>
      <c r="F13" s="28">
        <f t="shared" si="0"/>
        <v>4000</v>
      </c>
      <c r="G13" s="29">
        <f t="shared" si="0"/>
        <v>0</v>
      </c>
      <c r="H13" s="28">
        <f t="shared" si="0"/>
        <v>4000</v>
      </c>
      <c r="I13" s="29">
        <f t="shared" si="0"/>
        <v>0</v>
      </c>
      <c r="J13" s="28">
        <f t="shared" si="0"/>
        <v>4000</v>
      </c>
      <c r="K13" s="29">
        <f t="shared" si="0"/>
        <v>0</v>
      </c>
      <c r="L13" s="28">
        <f t="shared" si="0"/>
        <v>0</v>
      </c>
      <c r="M13" s="84">
        <f t="shared" si="0"/>
        <v>0</v>
      </c>
      <c r="N13" s="28">
        <f t="shared" si="0"/>
        <v>4000</v>
      </c>
      <c r="O13" s="29">
        <f t="shared" si="0"/>
        <v>0</v>
      </c>
      <c r="P13" s="28">
        <f t="shared" si="0"/>
        <v>4000</v>
      </c>
      <c r="Q13" s="29">
        <f t="shared" si="0"/>
        <v>0</v>
      </c>
      <c r="R13" s="28">
        <f t="shared" si="0"/>
        <v>4000</v>
      </c>
      <c r="S13" s="29">
        <f t="shared" si="0"/>
        <v>0</v>
      </c>
      <c r="T13" s="28">
        <f t="shared" si="0"/>
        <v>4000</v>
      </c>
      <c r="U13" s="29">
        <f t="shared" si="0"/>
        <v>0</v>
      </c>
      <c r="V13" s="28">
        <f t="shared" si="0"/>
        <v>4000</v>
      </c>
      <c r="W13" s="29">
        <f t="shared" si="0"/>
        <v>0</v>
      </c>
      <c r="X13" s="28">
        <f t="shared" si="0"/>
        <v>4000</v>
      </c>
      <c r="Y13" s="29">
        <f t="shared" si="0"/>
        <v>0</v>
      </c>
      <c r="Z13" s="28">
        <f t="shared" si="0"/>
        <v>4000</v>
      </c>
      <c r="AA13" s="29">
        <f t="shared" si="0"/>
        <v>0</v>
      </c>
    </row>
    <row r="14" spans="1:27" ht="3.75" customHeight="1" x14ac:dyDescent="0.25">
      <c r="A14" s="80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85"/>
    </row>
    <row r="15" spans="1:27" ht="17.25" hidden="1" customHeight="1" x14ac:dyDescent="0.25">
      <c r="A15" s="11" t="s">
        <v>12</v>
      </c>
      <c r="B15" s="11"/>
      <c r="C15" s="30" t="s">
        <v>2</v>
      </c>
      <c r="D15" s="30" t="s">
        <v>3</v>
      </c>
      <c r="E15" s="31" t="s">
        <v>4</v>
      </c>
      <c r="F15" s="30" t="s">
        <v>3</v>
      </c>
      <c r="G15" s="31" t="s">
        <v>4</v>
      </c>
      <c r="H15" s="30" t="s">
        <v>3</v>
      </c>
      <c r="I15" s="31" t="s">
        <v>4</v>
      </c>
      <c r="J15" s="30" t="s">
        <v>3</v>
      </c>
      <c r="K15" s="31" t="s">
        <v>4</v>
      </c>
      <c r="L15" s="30" t="s">
        <v>3</v>
      </c>
      <c r="M15" s="31" t="s">
        <v>4</v>
      </c>
      <c r="N15" s="30" t="s">
        <v>3</v>
      </c>
      <c r="O15" s="31" t="s">
        <v>4</v>
      </c>
      <c r="P15" s="30" t="s">
        <v>3</v>
      </c>
      <c r="Q15" s="31" t="s">
        <v>4</v>
      </c>
      <c r="R15" s="30" t="s">
        <v>3</v>
      </c>
      <c r="S15" s="31" t="s">
        <v>4</v>
      </c>
      <c r="T15" s="30" t="s">
        <v>3</v>
      </c>
      <c r="U15" s="31" t="s">
        <v>4</v>
      </c>
      <c r="V15" s="30" t="s">
        <v>3</v>
      </c>
      <c r="W15" s="31" t="s">
        <v>4</v>
      </c>
      <c r="X15" s="30" t="s">
        <v>3</v>
      </c>
      <c r="Y15" s="31" t="s">
        <v>4</v>
      </c>
      <c r="Z15" s="30" t="s">
        <v>3</v>
      </c>
      <c r="AA15" s="31" t="s">
        <v>4</v>
      </c>
    </row>
    <row r="16" spans="1:27" ht="17.25" hidden="1" customHeight="1" x14ac:dyDescent="0.25">
      <c r="A16" s="11"/>
      <c r="B16" s="11"/>
      <c r="C16" s="21" t="s">
        <v>13</v>
      </c>
      <c r="D16" s="22">
        <f>D7*10%</f>
        <v>400</v>
      </c>
      <c r="E16" s="23">
        <f>E13*10%</f>
        <v>410</v>
      </c>
      <c r="F16" s="22">
        <f>F7*10%</f>
        <v>400</v>
      </c>
      <c r="G16" s="23"/>
      <c r="H16" s="22">
        <f>H7*10%</f>
        <v>400</v>
      </c>
      <c r="I16" s="23"/>
      <c r="J16" s="22">
        <f>J7*10%</f>
        <v>400</v>
      </c>
      <c r="K16" s="23"/>
      <c r="L16" s="22">
        <f>L7*10%</f>
        <v>0</v>
      </c>
      <c r="M16" s="23"/>
      <c r="N16" s="22">
        <f>N7*10%</f>
        <v>400</v>
      </c>
      <c r="O16" s="23"/>
      <c r="P16" s="22">
        <f>P7*10%</f>
        <v>400</v>
      </c>
      <c r="Q16" s="23"/>
      <c r="R16" s="22">
        <f>R7*10%</f>
        <v>400</v>
      </c>
      <c r="S16" s="23"/>
      <c r="T16" s="22">
        <f>T7*10%</f>
        <v>400</v>
      </c>
      <c r="U16" s="23"/>
      <c r="V16" s="22">
        <f>V7*10%</f>
        <v>400</v>
      </c>
      <c r="W16" s="23"/>
      <c r="X16" s="22">
        <f>X7*10%</f>
        <v>400</v>
      </c>
      <c r="Y16" s="23"/>
      <c r="Z16" s="22">
        <f>Z7*10%</f>
        <v>400</v>
      </c>
      <c r="AA16" s="23"/>
    </row>
    <row r="17" spans="1:27" ht="17.25" hidden="1" customHeight="1" x14ac:dyDescent="0.25">
      <c r="A17" s="11"/>
      <c r="B17" s="11"/>
      <c r="C17" s="32" t="s">
        <v>14</v>
      </c>
      <c r="D17" s="25">
        <v>0</v>
      </c>
      <c r="E17" s="26">
        <v>0</v>
      </c>
      <c r="F17" s="25">
        <v>0</v>
      </c>
      <c r="G17" s="26"/>
      <c r="H17" s="25">
        <v>0</v>
      </c>
      <c r="I17" s="26"/>
      <c r="J17" s="25">
        <v>0</v>
      </c>
      <c r="K17" s="26"/>
      <c r="L17" s="25">
        <v>0</v>
      </c>
      <c r="M17" s="26"/>
      <c r="N17" s="25">
        <v>0</v>
      </c>
      <c r="O17" s="26"/>
      <c r="P17" s="25">
        <v>0</v>
      </c>
      <c r="Q17" s="26"/>
      <c r="R17" s="25">
        <v>0</v>
      </c>
      <c r="S17" s="26"/>
      <c r="T17" s="25">
        <v>0</v>
      </c>
      <c r="U17" s="26"/>
      <c r="V17" s="25">
        <v>0</v>
      </c>
      <c r="W17" s="26"/>
      <c r="X17" s="25">
        <v>0</v>
      </c>
      <c r="Y17" s="26"/>
      <c r="Z17" s="25">
        <v>0</v>
      </c>
      <c r="AA17" s="26"/>
    </row>
    <row r="18" spans="1:27" ht="17.25" hidden="1" customHeight="1" x14ac:dyDescent="0.25">
      <c r="A18" s="11"/>
      <c r="B18" s="11"/>
      <c r="C18" s="24" t="s">
        <v>15</v>
      </c>
      <c r="D18" s="25">
        <v>0</v>
      </c>
      <c r="E18" s="26">
        <v>0</v>
      </c>
      <c r="F18" s="25">
        <v>0</v>
      </c>
      <c r="G18" s="26"/>
      <c r="H18" s="25">
        <v>0</v>
      </c>
      <c r="I18" s="26"/>
      <c r="J18" s="25">
        <v>0</v>
      </c>
      <c r="K18" s="26"/>
      <c r="L18" s="25">
        <v>0</v>
      </c>
      <c r="M18" s="26"/>
      <c r="N18" s="25">
        <v>0</v>
      </c>
      <c r="O18" s="26"/>
      <c r="P18" s="25">
        <v>0</v>
      </c>
      <c r="Q18" s="26"/>
      <c r="R18" s="25">
        <v>0</v>
      </c>
      <c r="S18" s="26"/>
      <c r="T18" s="25">
        <v>0</v>
      </c>
      <c r="U18" s="26"/>
      <c r="V18" s="25">
        <v>0</v>
      </c>
      <c r="W18" s="26"/>
      <c r="X18" s="25">
        <v>0</v>
      </c>
      <c r="Y18" s="26"/>
      <c r="Z18" s="25">
        <v>0</v>
      </c>
      <c r="AA18" s="26"/>
    </row>
    <row r="19" spans="1:27" ht="17.25" hidden="1" customHeight="1" x14ac:dyDescent="0.25">
      <c r="A19" s="11"/>
      <c r="B19" s="11"/>
      <c r="C19" s="24" t="s">
        <v>16</v>
      </c>
      <c r="D19" s="25">
        <v>0</v>
      </c>
      <c r="E19" s="26">
        <v>0</v>
      </c>
      <c r="F19" s="25">
        <v>0</v>
      </c>
      <c r="G19" s="26"/>
      <c r="H19" s="25">
        <v>0</v>
      </c>
      <c r="I19" s="26"/>
      <c r="J19" s="25">
        <v>0</v>
      </c>
      <c r="K19" s="26"/>
      <c r="L19" s="25">
        <v>0</v>
      </c>
      <c r="M19" s="26"/>
      <c r="N19" s="25">
        <v>0</v>
      </c>
      <c r="O19" s="26"/>
      <c r="P19" s="25">
        <v>0</v>
      </c>
      <c r="Q19" s="26"/>
      <c r="R19" s="25">
        <v>0</v>
      </c>
      <c r="S19" s="26"/>
      <c r="T19" s="25">
        <v>0</v>
      </c>
      <c r="U19" s="26"/>
      <c r="V19" s="25">
        <v>0</v>
      </c>
      <c r="W19" s="26"/>
      <c r="X19" s="25">
        <v>0</v>
      </c>
      <c r="Y19" s="26"/>
      <c r="Z19" s="25">
        <v>0</v>
      </c>
      <c r="AA19" s="26"/>
    </row>
    <row r="20" spans="1:27" ht="17.25" hidden="1" customHeight="1" x14ac:dyDescent="0.25">
      <c r="A20" s="11"/>
      <c r="B20" s="11"/>
      <c r="C20" s="24" t="s">
        <v>6</v>
      </c>
      <c r="D20" s="25">
        <v>0</v>
      </c>
      <c r="E20" s="26">
        <v>0</v>
      </c>
      <c r="F20" s="25">
        <v>0</v>
      </c>
      <c r="G20" s="26"/>
      <c r="H20" s="25">
        <v>0</v>
      </c>
      <c r="I20" s="26"/>
      <c r="J20" s="25">
        <v>0</v>
      </c>
      <c r="K20" s="26"/>
      <c r="L20" s="25">
        <v>0</v>
      </c>
      <c r="M20" s="26"/>
      <c r="N20" s="25">
        <v>0</v>
      </c>
      <c r="O20" s="26"/>
      <c r="P20" s="25">
        <v>0</v>
      </c>
      <c r="Q20" s="26"/>
      <c r="R20" s="25">
        <v>0</v>
      </c>
      <c r="S20" s="26"/>
      <c r="T20" s="25">
        <v>0</v>
      </c>
      <c r="U20" s="26"/>
      <c r="V20" s="25">
        <v>0</v>
      </c>
      <c r="W20" s="26"/>
      <c r="X20" s="25">
        <v>0</v>
      </c>
      <c r="Y20" s="26"/>
      <c r="Z20" s="25">
        <v>0</v>
      </c>
      <c r="AA20" s="26"/>
    </row>
    <row r="21" spans="1:27" ht="17.25" hidden="1" customHeight="1" x14ac:dyDescent="0.25">
      <c r="A21" s="11"/>
      <c r="B21" s="11"/>
      <c r="C21" s="24"/>
      <c r="D21" s="33"/>
      <c r="E21" s="34"/>
      <c r="F21" s="33"/>
      <c r="G21" s="34"/>
      <c r="H21" s="33"/>
      <c r="I21" s="34"/>
      <c r="J21" s="33"/>
      <c r="K21" s="34"/>
      <c r="L21" s="33"/>
      <c r="M21" s="34"/>
      <c r="N21" s="33"/>
      <c r="O21" s="34"/>
      <c r="P21" s="33"/>
      <c r="Q21" s="34"/>
      <c r="R21" s="33"/>
      <c r="S21" s="34"/>
      <c r="T21" s="33"/>
      <c r="U21" s="34"/>
      <c r="V21" s="33"/>
      <c r="W21" s="34"/>
      <c r="X21" s="33"/>
      <c r="Y21" s="34"/>
      <c r="Z21" s="33"/>
      <c r="AA21" s="34"/>
    </row>
    <row r="22" spans="1:27" ht="18" hidden="1" customHeight="1" x14ac:dyDescent="0.25">
      <c r="A22" s="11"/>
      <c r="B22" s="11"/>
      <c r="C22" s="35" t="s">
        <v>11</v>
      </c>
      <c r="D22" s="36">
        <f t="shared" ref="D22:AA22" si="1">SUM(D16:D21)</f>
        <v>400</v>
      </c>
      <c r="E22" s="37">
        <f t="shared" si="1"/>
        <v>410</v>
      </c>
      <c r="F22" s="36">
        <f t="shared" si="1"/>
        <v>400</v>
      </c>
      <c r="G22" s="37">
        <f t="shared" si="1"/>
        <v>0</v>
      </c>
      <c r="H22" s="36">
        <f t="shared" si="1"/>
        <v>400</v>
      </c>
      <c r="I22" s="37">
        <f t="shared" si="1"/>
        <v>0</v>
      </c>
      <c r="J22" s="36">
        <f t="shared" si="1"/>
        <v>400</v>
      </c>
      <c r="K22" s="37">
        <f t="shared" si="1"/>
        <v>0</v>
      </c>
      <c r="L22" s="36">
        <f t="shared" si="1"/>
        <v>0</v>
      </c>
      <c r="M22" s="37">
        <f t="shared" si="1"/>
        <v>0</v>
      </c>
      <c r="N22" s="36">
        <f t="shared" si="1"/>
        <v>400</v>
      </c>
      <c r="O22" s="37">
        <f t="shared" si="1"/>
        <v>0</v>
      </c>
      <c r="P22" s="36">
        <f t="shared" si="1"/>
        <v>400</v>
      </c>
      <c r="Q22" s="37">
        <f t="shared" si="1"/>
        <v>0</v>
      </c>
      <c r="R22" s="36">
        <f t="shared" si="1"/>
        <v>400</v>
      </c>
      <c r="S22" s="37">
        <f t="shared" si="1"/>
        <v>0</v>
      </c>
      <c r="T22" s="36">
        <f t="shared" si="1"/>
        <v>400</v>
      </c>
      <c r="U22" s="37">
        <f t="shared" si="1"/>
        <v>0</v>
      </c>
      <c r="V22" s="36">
        <f t="shared" si="1"/>
        <v>400</v>
      </c>
      <c r="W22" s="37">
        <f t="shared" si="1"/>
        <v>0</v>
      </c>
      <c r="X22" s="36">
        <f t="shared" si="1"/>
        <v>400</v>
      </c>
      <c r="Y22" s="37">
        <f t="shared" si="1"/>
        <v>0</v>
      </c>
      <c r="Z22" s="36">
        <f t="shared" si="1"/>
        <v>400</v>
      </c>
      <c r="AA22" s="37">
        <f t="shared" si="1"/>
        <v>0</v>
      </c>
    </row>
    <row r="23" spans="1:27" ht="17.25" hidden="1" customHeight="1" x14ac:dyDescent="0.25">
      <c r="A23" s="38"/>
      <c r="B23" s="39"/>
      <c r="C23" s="27" t="s">
        <v>17</v>
      </c>
      <c r="D23" s="40">
        <f t="shared" ref="D23:AA23" si="2">D22/$D$13</f>
        <v>0.1</v>
      </c>
      <c r="E23" s="41">
        <f t="shared" si="2"/>
        <v>0.10249999999999999</v>
      </c>
      <c r="F23" s="40">
        <f t="shared" si="2"/>
        <v>0.1</v>
      </c>
      <c r="G23" s="41">
        <f t="shared" si="2"/>
        <v>0</v>
      </c>
      <c r="H23" s="40">
        <f t="shared" si="2"/>
        <v>0.1</v>
      </c>
      <c r="I23" s="41">
        <f t="shared" si="2"/>
        <v>0</v>
      </c>
      <c r="J23" s="40">
        <f t="shared" si="2"/>
        <v>0.1</v>
      </c>
      <c r="K23" s="41">
        <f t="shared" si="2"/>
        <v>0</v>
      </c>
      <c r="L23" s="40">
        <f t="shared" si="2"/>
        <v>0</v>
      </c>
      <c r="M23" s="41">
        <f t="shared" si="2"/>
        <v>0</v>
      </c>
      <c r="N23" s="40">
        <f t="shared" si="2"/>
        <v>0.1</v>
      </c>
      <c r="O23" s="41">
        <f t="shared" si="2"/>
        <v>0</v>
      </c>
      <c r="P23" s="40">
        <f t="shared" si="2"/>
        <v>0.1</v>
      </c>
      <c r="Q23" s="41">
        <f t="shared" si="2"/>
        <v>0</v>
      </c>
      <c r="R23" s="40">
        <f t="shared" si="2"/>
        <v>0.1</v>
      </c>
      <c r="S23" s="41">
        <f t="shared" si="2"/>
        <v>0</v>
      </c>
      <c r="T23" s="40">
        <f t="shared" si="2"/>
        <v>0.1</v>
      </c>
      <c r="U23" s="41">
        <f t="shared" si="2"/>
        <v>0</v>
      </c>
      <c r="V23" s="40">
        <f t="shared" si="2"/>
        <v>0.1</v>
      </c>
      <c r="W23" s="41">
        <f t="shared" si="2"/>
        <v>0</v>
      </c>
      <c r="X23" s="40">
        <f t="shared" si="2"/>
        <v>0.1</v>
      </c>
      <c r="Y23" s="41">
        <f t="shared" si="2"/>
        <v>0</v>
      </c>
      <c r="Z23" s="40">
        <f t="shared" si="2"/>
        <v>0.1</v>
      </c>
      <c r="AA23" s="41">
        <f t="shared" si="2"/>
        <v>0</v>
      </c>
    </row>
    <row r="24" spans="1:27" ht="3.75" customHeight="1" x14ac:dyDescent="0.25">
      <c r="A24" s="80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85"/>
    </row>
    <row r="25" spans="1:27" ht="17.25" customHeight="1" x14ac:dyDescent="0.25">
      <c r="A25" s="10" t="s">
        <v>18</v>
      </c>
      <c r="B25" s="10"/>
      <c r="C25" s="86" t="s">
        <v>19</v>
      </c>
      <c r="D25" s="43" t="s">
        <v>3</v>
      </c>
      <c r="E25" s="44" t="s">
        <v>4</v>
      </c>
      <c r="F25" s="43" t="s">
        <v>3</v>
      </c>
      <c r="G25" s="44" t="s">
        <v>4</v>
      </c>
      <c r="H25" s="43" t="s">
        <v>3</v>
      </c>
      <c r="I25" s="44" t="s">
        <v>4</v>
      </c>
      <c r="J25" s="43" t="s">
        <v>3</v>
      </c>
      <c r="K25" s="44" t="s">
        <v>4</v>
      </c>
      <c r="L25" s="43" t="s">
        <v>3</v>
      </c>
      <c r="M25" s="44" t="s">
        <v>4</v>
      </c>
      <c r="N25" s="43" t="s">
        <v>3</v>
      </c>
      <c r="O25" s="44" t="s">
        <v>4</v>
      </c>
      <c r="P25" s="43" t="s">
        <v>3</v>
      </c>
      <c r="Q25" s="44" t="s">
        <v>4</v>
      </c>
      <c r="R25" s="43" t="s">
        <v>3</v>
      </c>
      <c r="S25" s="44" t="s">
        <v>4</v>
      </c>
      <c r="T25" s="43" t="s">
        <v>3</v>
      </c>
      <c r="U25" s="44" t="s">
        <v>4</v>
      </c>
      <c r="V25" s="43" t="s">
        <v>3</v>
      </c>
      <c r="W25" s="44" t="s">
        <v>4</v>
      </c>
      <c r="X25" s="43" t="s">
        <v>3</v>
      </c>
      <c r="Y25" s="44" t="s">
        <v>4</v>
      </c>
      <c r="Z25" s="43" t="s">
        <v>3</v>
      </c>
      <c r="AA25" s="44" t="s">
        <v>4</v>
      </c>
    </row>
    <row r="26" spans="1:27" ht="17.25" customHeight="1" x14ac:dyDescent="0.25">
      <c r="A26" s="589" t="s">
        <v>20</v>
      </c>
      <c r="B26" s="590" t="s">
        <v>21</v>
      </c>
      <c r="C26" s="88" t="s">
        <v>94</v>
      </c>
      <c r="D26" s="89">
        <v>650</v>
      </c>
      <c r="E26" s="47">
        <v>650</v>
      </c>
      <c r="F26" s="46">
        <v>650</v>
      </c>
      <c r="G26" s="47"/>
      <c r="H26" s="46">
        <v>650</v>
      </c>
      <c r="I26" s="47"/>
      <c r="J26" s="46">
        <v>650</v>
      </c>
      <c r="K26" s="47"/>
      <c r="L26" s="46"/>
      <c r="M26" s="90"/>
      <c r="N26" s="46">
        <v>650</v>
      </c>
      <c r="O26" s="47"/>
      <c r="P26" s="46">
        <v>650</v>
      </c>
      <c r="Q26" s="47"/>
      <c r="R26" s="46">
        <v>650</v>
      </c>
      <c r="S26" s="47"/>
      <c r="T26" s="46">
        <v>650</v>
      </c>
      <c r="U26" s="47"/>
      <c r="V26" s="46">
        <v>650</v>
      </c>
      <c r="W26" s="47"/>
      <c r="X26" s="46">
        <v>650</v>
      </c>
      <c r="Y26" s="47"/>
      <c r="Z26" s="46">
        <v>650</v>
      </c>
      <c r="AA26" s="47"/>
    </row>
    <row r="27" spans="1:27" ht="17.25" customHeight="1" x14ac:dyDescent="0.25">
      <c r="A27" s="589"/>
      <c r="B27" s="590"/>
      <c r="C27" s="88" t="s">
        <v>23</v>
      </c>
      <c r="D27" s="89">
        <v>60</v>
      </c>
      <c r="E27" s="47">
        <v>50</v>
      </c>
      <c r="F27" s="46">
        <v>60</v>
      </c>
      <c r="G27" s="47"/>
      <c r="H27" s="46">
        <v>60</v>
      </c>
      <c r="I27" s="47"/>
      <c r="J27" s="46">
        <v>60</v>
      </c>
      <c r="K27" s="47"/>
      <c r="L27" s="46"/>
      <c r="M27" s="91"/>
      <c r="N27" s="46">
        <v>60</v>
      </c>
      <c r="O27" s="47"/>
      <c r="P27" s="46">
        <v>60</v>
      </c>
      <c r="Q27" s="47"/>
      <c r="R27" s="46">
        <v>60</v>
      </c>
      <c r="S27" s="47"/>
      <c r="T27" s="46">
        <v>60</v>
      </c>
      <c r="U27" s="47"/>
      <c r="V27" s="46">
        <v>60</v>
      </c>
      <c r="W27" s="47"/>
      <c r="X27" s="46">
        <v>60</v>
      </c>
      <c r="Y27" s="47"/>
      <c r="Z27" s="46">
        <v>60</v>
      </c>
      <c r="AA27" s="47"/>
    </row>
    <row r="28" spans="1:27" ht="17.25" customHeight="1" x14ac:dyDescent="0.25">
      <c r="A28" s="589"/>
      <c r="B28" s="590"/>
      <c r="C28" s="88" t="s">
        <v>24</v>
      </c>
      <c r="D28" s="89">
        <v>80</v>
      </c>
      <c r="E28" s="47">
        <v>80</v>
      </c>
      <c r="F28" s="46">
        <v>80</v>
      </c>
      <c r="G28" s="47"/>
      <c r="H28" s="46">
        <v>80</v>
      </c>
      <c r="I28" s="47"/>
      <c r="J28" s="46">
        <v>80</v>
      </c>
      <c r="K28" s="47"/>
      <c r="L28" s="46"/>
      <c r="M28" s="91"/>
      <c r="N28" s="46">
        <v>80</v>
      </c>
      <c r="O28" s="47"/>
      <c r="P28" s="46">
        <v>80</v>
      </c>
      <c r="Q28" s="47"/>
      <c r="R28" s="46">
        <v>80</v>
      </c>
      <c r="S28" s="47"/>
      <c r="T28" s="46">
        <v>80</v>
      </c>
      <c r="U28" s="47"/>
      <c r="V28" s="46">
        <v>80</v>
      </c>
      <c r="W28" s="47"/>
      <c r="X28" s="46">
        <v>80</v>
      </c>
      <c r="Y28" s="47"/>
      <c r="Z28" s="46">
        <v>80</v>
      </c>
      <c r="AA28" s="47"/>
    </row>
    <row r="29" spans="1:27" ht="17.25" customHeight="1" x14ac:dyDescent="0.25">
      <c r="A29" s="589"/>
      <c r="B29" s="590"/>
      <c r="C29" s="88"/>
      <c r="D29" s="89"/>
      <c r="E29" s="47"/>
      <c r="F29" s="46"/>
      <c r="G29" s="47"/>
      <c r="H29" s="46"/>
      <c r="I29" s="47"/>
      <c r="J29" s="46"/>
      <c r="K29" s="47"/>
      <c r="L29" s="46"/>
      <c r="M29" s="91"/>
      <c r="N29" s="46"/>
      <c r="O29" s="47"/>
      <c r="P29" s="46"/>
      <c r="Q29" s="47"/>
      <c r="R29" s="46"/>
      <c r="S29" s="47"/>
      <c r="T29" s="46"/>
      <c r="U29" s="47"/>
      <c r="V29" s="46"/>
      <c r="W29" s="47"/>
      <c r="X29" s="46"/>
      <c r="Y29" s="47"/>
      <c r="Z29" s="46"/>
      <c r="AA29" s="47"/>
    </row>
    <row r="30" spans="1:27" ht="17.25" customHeight="1" x14ac:dyDescent="0.25">
      <c r="A30" s="589"/>
      <c r="B30" s="590"/>
      <c r="C30" s="88"/>
      <c r="D30" s="89"/>
      <c r="E30" s="47"/>
      <c r="F30" s="46"/>
      <c r="G30" s="47"/>
      <c r="H30" s="46"/>
      <c r="I30" s="47"/>
      <c r="J30" s="46"/>
      <c r="K30" s="47"/>
      <c r="L30" s="46"/>
      <c r="M30" s="91"/>
      <c r="N30" s="46"/>
      <c r="O30" s="47"/>
      <c r="P30" s="46"/>
      <c r="Q30" s="47"/>
      <c r="R30" s="46"/>
      <c r="S30" s="47"/>
      <c r="T30" s="46"/>
      <c r="U30" s="47"/>
      <c r="V30" s="46"/>
      <c r="W30" s="47"/>
      <c r="X30" s="46"/>
      <c r="Y30" s="47"/>
      <c r="Z30" s="46"/>
      <c r="AA30" s="47"/>
    </row>
    <row r="31" spans="1:27" ht="17.25" customHeight="1" x14ac:dyDescent="0.25">
      <c r="A31" s="589"/>
      <c r="B31" s="590"/>
      <c r="C31" s="88"/>
      <c r="D31" s="89"/>
      <c r="E31" s="47"/>
      <c r="F31" s="46"/>
      <c r="G31" s="47"/>
      <c r="H31" s="46"/>
      <c r="I31" s="47"/>
      <c r="J31" s="46"/>
      <c r="K31" s="47"/>
      <c r="L31" s="46"/>
      <c r="M31" s="91"/>
      <c r="N31" s="46"/>
      <c r="O31" s="47"/>
      <c r="P31" s="46"/>
      <c r="Q31" s="47"/>
      <c r="R31" s="46"/>
      <c r="S31" s="47"/>
      <c r="T31" s="46"/>
      <c r="U31" s="47"/>
      <c r="V31" s="46"/>
      <c r="W31" s="47"/>
      <c r="X31" s="46"/>
      <c r="Y31" s="47"/>
      <c r="Z31" s="46"/>
      <c r="AA31" s="47"/>
    </row>
    <row r="32" spans="1:27" ht="17.25" customHeight="1" x14ac:dyDescent="0.25">
      <c r="A32" s="589"/>
      <c r="B32" s="590"/>
      <c r="C32" s="88"/>
      <c r="D32" s="89">
        <v>80</v>
      </c>
      <c r="E32" s="47">
        <v>80</v>
      </c>
      <c r="F32" s="46">
        <v>80</v>
      </c>
      <c r="G32" s="47"/>
      <c r="H32" s="46">
        <v>80</v>
      </c>
      <c r="I32" s="47"/>
      <c r="J32" s="46">
        <v>80</v>
      </c>
      <c r="K32" s="47"/>
      <c r="L32" s="46"/>
      <c r="M32" s="91"/>
      <c r="N32" s="46">
        <v>80</v>
      </c>
      <c r="O32" s="47"/>
      <c r="P32" s="46">
        <v>80</v>
      </c>
      <c r="Q32" s="47"/>
      <c r="R32" s="46">
        <v>80</v>
      </c>
      <c r="S32" s="47"/>
      <c r="T32" s="46">
        <v>80</v>
      </c>
      <c r="U32" s="47"/>
      <c r="V32" s="46">
        <v>80</v>
      </c>
      <c r="W32" s="47"/>
      <c r="X32" s="46">
        <v>80</v>
      </c>
      <c r="Y32" s="47"/>
      <c r="Z32" s="46">
        <v>80</v>
      </c>
      <c r="AA32" s="47"/>
    </row>
    <row r="33" spans="1:27" ht="4.5" customHeight="1" x14ac:dyDescent="0.25">
      <c r="A33" s="589"/>
      <c r="B33" s="88"/>
      <c r="C33" s="88"/>
      <c r="D33" s="92"/>
      <c r="E33" s="34"/>
      <c r="F33" s="33"/>
      <c r="G33" s="34"/>
      <c r="H33" s="33"/>
      <c r="I33" s="34"/>
      <c r="J33" s="33"/>
      <c r="K33" s="34"/>
      <c r="L33" s="33"/>
      <c r="M33" s="93"/>
      <c r="N33" s="33"/>
      <c r="O33" s="34"/>
      <c r="P33" s="33"/>
      <c r="Q33" s="34"/>
      <c r="R33" s="33"/>
      <c r="S33" s="34"/>
      <c r="T33" s="33"/>
      <c r="U33" s="34"/>
      <c r="V33" s="33"/>
      <c r="W33" s="34"/>
      <c r="X33" s="33"/>
      <c r="Y33" s="34"/>
      <c r="Z33" s="33"/>
      <c r="AA33" s="34"/>
    </row>
    <row r="34" spans="1:27" ht="17.25" customHeight="1" x14ac:dyDescent="0.25">
      <c r="A34" s="589"/>
      <c r="B34" s="590" t="s">
        <v>25</v>
      </c>
      <c r="C34" s="88" t="s">
        <v>26</v>
      </c>
      <c r="D34" s="89">
        <v>0</v>
      </c>
      <c r="E34" s="47">
        <v>0</v>
      </c>
      <c r="F34" s="46">
        <v>0</v>
      </c>
      <c r="G34" s="47"/>
      <c r="H34" s="46">
        <v>0</v>
      </c>
      <c r="I34" s="47"/>
      <c r="J34" s="46">
        <v>0</v>
      </c>
      <c r="K34" s="47"/>
      <c r="L34" s="46"/>
      <c r="M34" s="91"/>
      <c r="N34" s="46">
        <v>0</v>
      </c>
      <c r="O34" s="47"/>
      <c r="P34" s="46">
        <v>0</v>
      </c>
      <c r="Q34" s="47"/>
      <c r="R34" s="46">
        <v>0</v>
      </c>
      <c r="S34" s="47"/>
      <c r="T34" s="46">
        <v>0</v>
      </c>
      <c r="U34" s="47"/>
      <c r="V34" s="46">
        <v>0</v>
      </c>
      <c r="W34" s="47"/>
      <c r="X34" s="46">
        <v>0</v>
      </c>
      <c r="Y34" s="47"/>
      <c r="Z34" s="46">
        <v>0</v>
      </c>
      <c r="AA34" s="47"/>
    </row>
    <row r="35" spans="1:27" ht="17.25" customHeight="1" x14ac:dyDescent="0.25">
      <c r="A35" s="589"/>
      <c r="B35" s="590"/>
      <c r="C35" s="88" t="s">
        <v>27</v>
      </c>
      <c r="D35" s="89">
        <v>60</v>
      </c>
      <c r="E35" s="47">
        <v>60</v>
      </c>
      <c r="F35" s="46">
        <v>60</v>
      </c>
      <c r="G35" s="47"/>
      <c r="H35" s="46">
        <v>60</v>
      </c>
      <c r="I35" s="47"/>
      <c r="J35" s="46">
        <v>60</v>
      </c>
      <c r="K35" s="47"/>
      <c r="L35" s="46"/>
      <c r="M35" s="91"/>
      <c r="N35" s="46">
        <v>60</v>
      </c>
      <c r="O35" s="47"/>
      <c r="P35" s="46">
        <v>60</v>
      </c>
      <c r="Q35" s="47"/>
      <c r="R35" s="46">
        <v>60</v>
      </c>
      <c r="S35" s="47"/>
      <c r="T35" s="46">
        <v>60</v>
      </c>
      <c r="U35" s="47"/>
      <c r="V35" s="46">
        <v>60</v>
      </c>
      <c r="W35" s="47"/>
      <c r="X35" s="46">
        <v>60</v>
      </c>
      <c r="Y35" s="47"/>
      <c r="Z35" s="46">
        <v>60</v>
      </c>
      <c r="AA35" s="47"/>
    </row>
    <row r="36" spans="1:27" ht="4.5" customHeight="1" x14ac:dyDescent="0.25">
      <c r="A36" s="589"/>
      <c r="B36" s="590"/>
      <c r="C36" s="88"/>
      <c r="D36" s="92"/>
      <c r="E36" s="34"/>
      <c r="F36" s="33"/>
      <c r="G36" s="34"/>
      <c r="H36" s="33"/>
      <c r="I36" s="34"/>
      <c r="J36" s="33"/>
      <c r="K36" s="34"/>
      <c r="L36" s="33"/>
      <c r="M36" s="93"/>
      <c r="N36" s="33"/>
      <c r="O36" s="34"/>
      <c r="P36" s="33"/>
      <c r="Q36" s="34"/>
      <c r="R36" s="33"/>
      <c r="S36" s="34"/>
      <c r="T36" s="33"/>
      <c r="U36" s="34"/>
      <c r="V36" s="33"/>
      <c r="W36" s="34"/>
      <c r="X36" s="33"/>
      <c r="Y36" s="34"/>
      <c r="Z36" s="33"/>
      <c r="AA36" s="34"/>
    </row>
    <row r="37" spans="1:27" ht="17.25" customHeight="1" x14ac:dyDescent="0.25">
      <c r="A37" s="589"/>
      <c r="B37" s="591" t="s">
        <v>28</v>
      </c>
      <c r="C37" s="88" t="s">
        <v>29</v>
      </c>
      <c r="D37" s="89">
        <v>100</v>
      </c>
      <c r="E37" s="34">
        <v>100</v>
      </c>
      <c r="F37" s="46">
        <v>100</v>
      </c>
      <c r="G37" s="34"/>
      <c r="H37" s="46">
        <v>100</v>
      </c>
      <c r="I37" s="34"/>
      <c r="J37" s="46">
        <v>100</v>
      </c>
      <c r="K37" s="34"/>
      <c r="L37" s="46"/>
      <c r="M37" s="93"/>
      <c r="N37" s="46">
        <v>100</v>
      </c>
      <c r="O37" s="34"/>
      <c r="P37" s="46">
        <v>100</v>
      </c>
      <c r="Q37" s="34"/>
      <c r="R37" s="46">
        <v>100</v>
      </c>
      <c r="S37" s="34"/>
      <c r="T37" s="46">
        <v>100</v>
      </c>
      <c r="U37" s="34"/>
      <c r="V37" s="46">
        <v>100</v>
      </c>
      <c r="W37" s="34"/>
      <c r="X37" s="46">
        <v>100</v>
      </c>
      <c r="Y37" s="34"/>
      <c r="Z37" s="46">
        <v>100</v>
      </c>
      <c r="AA37" s="34"/>
    </row>
    <row r="38" spans="1:27" ht="17.25" customHeight="1" x14ac:dyDescent="0.25">
      <c r="A38" s="589"/>
      <c r="B38" s="591"/>
      <c r="C38" s="88" t="s">
        <v>30</v>
      </c>
      <c r="D38" s="89"/>
      <c r="E38" s="34"/>
      <c r="F38" s="46"/>
      <c r="G38" s="34"/>
      <c r="H38" s="46"/>
      <c r="I38" s="34"/>
      <c r="J38" s="46"/>
      <c r="K38" s="34"/>
      <c r="L38" s="46"/>
      <c r="M38" s="93"/>
      <c r="N38" s="46"/>
      <c r="O38" s="34"/>
      <c r="P38" s="46"/>
      <c r="Q38" s="34"/>
      <c r="R38" s="46"/>
      <c r="S38" s="34"/>
      <c r="T38" s="46"/>
      <c r="U38" s="34"/>
      <c r="V38" s="46"/>
      <c r="W38" s="34"/>
      <c r="X38" s="46"/>
      <c r="Y38" s="34"/>
      <c r="Z38" s="46"/>
      <c r="AA38" s="34"/>
    </row>
    <row r="39" spans="1:27" ht="17.25" customHeight="1" x14ac:dyDescent="0.25">
      <c r="A39" s="589"/>
      <c r="B39" s="591"/>
      <c r="C39" s="88" t="s">
        <v>31</v>
      </c>
      <c r="D39" s="89"/>
      <c r="E39" s="34"/>
      <c r="F39" s="46"/>
      <c r="G39" s="34"/>
      <c r="H39" s="46"/>
      <c r="I39" s="34"/>
      <c r="J39" s="46"/>
      <c r="K39" s="34"/>
      <c r="L39" s="46"/>
      <c r="M39" s="93"/>
      <c r="N39" s="46"/>
      <c r="O39" s="34"/>
      <c r="P39" s="46"/>
      <c r="Q39" s="34"/>
      <c r="R39" s="46"/>
      <c r="S39" s="34"/>
      <c r="T39" s="46"/>
      <c r="U39" s="34"/>
      <c r="V39" s="46"/>
      <c r="W39" s="34"/>
      <c r="X39" s="46"/>
      <c r="Y39" s="34"/>
      <c r="Z39" s="46"/>
      <c r="AA39" s="34"/>
    </row>
    <row r="40" spans="1:27" ht="17.25" customHeight="1" x14ac:dyDescent="0.25">
      <c r="A40" s="589"/>
      <c r="B40" s="591"/>
      <c r="C40" s="88"/>
      <c r="D40" s="89"/>
      <c r="E40" s="34"/>
      <c r="F40" s="46"/>
      <c r="G40" s="34"/>
      <c r="H40" s="46"/>
      <c r="I40" s="34"/>
      <c r="J40" s="46"/>
      <c r="K40" s="34"/>
      <c r="L40" s="46"/>
      <c r="M40" s="93"/>
      <c r="N40" s="46"/>
      <c r="O40" s="34"/>
      <c r="P40" s="46"/>
      <c r="Q40" s="34"/>
      <c r="R40" s="46"/>
      <c r="S40" s="34"/>
      <c r="T40" s="46"/>
      <c r="U40" s="34"/>
      <c r="V40" s="46"/>
      <c r="W40" s="34"/>
      <c r="X40" s="46"/>
      <c r="Y40" s="34"/>
      <c r="Z40" s="46"/>
      <c r="AA40" s="34"/>
    </row>
    <row r="41" spans="1:27" ht="17.25" customHeight="1" x14ac:dyDescent="0.25">
      <c r="A41" s="589"/>
      <c r="B41" s="591"/>
      <c r="C41" s="88"/>
      <c r="D41" s="89">
        <v>100</v>
      </c>
      <c r="E41" s="34">
        <v>100</v>
      </c>
      <c r="F41" s="46">
        <v>100</v>
      </c>
      <c r="G41" s="34"/>
      <c r="H41" s="46">
        <v>100</v>
      </c>
      <c r="I41" s="34"/>
      <c r="J41" s="46">
        <v>100</v>
      </c>
      <c r="K41" s="34"/>
      <c r="L41" s="46"/>
      <c r="M41" s="93"/>
      <c r="N41" s="46">
        <v>100</v>
      </c>
      <c r="O41" s="34"/>
      <c r="P41" s="46">
        <v>100</v>
      </c>
      <c r="Q41" s="34"/>
      <c r="R41" s="46">
        <v>100</v>
      </c>
      <c r="S41" s="34"/>
      <c r="T41" s="46">
        <v>100</v>
      </c>
      <c r="U41" s="34"/>
      <c r="V41" s="46">
        <v>100</v>
      </c>
      <c r="W41" s="34"/>
      <c r="X41" s="46">
        <v>100</v>
      </c>
      <c r="Y41" s="34"/>
      <c r="Z41" s="46">
        <v>100</v>
      </c>
      <c r="AA41" s="34"/>
    </row>
    <row r="42" spans="1:27" ht="4.5" customHeight="1" x14ac:dyDescent="0.25">
      <c r="A42" s="589"/>
      <c r="B42" s="88"/>
      <c r="C42" s="88"/>
      <c r="D42" s="92"/>
      <c r="E42" s="34"/>
      <c r="F42" s="33"/>
      <c r="G42" s="34"/>
      <c r="H42" s="33"/>
      <c r="I42" s="34"/>
      <c r="J42" s="33"/>
      <c r="K42" s="34"/>
      <c r="L42" s="33"/>
      <c r="M42" s="93"/>
      <c r="N42" s="33"/>
      <c r="O42" s="34"/>
      <c r="P42" s="33"/>
      <c r="Q42" s="34"/>
      <c r="R42" s="33"/>
      <c r="S42" s="34"/>
      <c r="T42" s="33"/>
      <c r="U42" s="34"/>
      <c r="V42" s="33"/>
      <c r="W42" s="34"/>
      <c r="X42" s="33"/>
      <c r="Y42" s="34"/>
      <c r="Z42" s="33"/>
      <c r="AA42" s="34"/>
    </row>
    <row r="43" spans="1:27" ht="17.25" customHeight="1" x14ac:dyDescent="0.25">
      <c r="A43" s="589"/>
      <c r="B43" s="590" t="s">
        <v>32</v>
      </c>
      <c r="C43" s="88" t="s">
        <v>33</v>
      </c>
      <c r="D43" s="89">
        <v>0</v>
      </c>
      <c r="E43" s="47">
        <v>0</v>
      </c>
      <c r="F43" s="46">
        <v>0</v>
      </c>
      <c r="G43" s="47"/>
      <c r="H43" s="46">
        <v>0</v>
      </c>
      <c r="I43" s="47"/>
      <c r="J43" s="46">
        <v>0</v>
      </c>
      <c r="K43" s="47"/>
      <c r="L43" s="46"/>
      <c r="M43" s="91"/>
      <c r="N43" s="46">
        <v>0</v>
      </c>
      <c r="O43" s="47"/>
      <c r="P43" s="46">
        <v>0</v>
      </c>
      <c r="Q43" s="47"/>
      <c r="R43" s="46">
        <v>0</v>
      </c>
      <c r="S43" s="47"/>
      <c r="T43" s="46">
        <v>0</v>
      </c>
      <c r="U43" s="47"/>
      <c r="V43" s="46">
        <v>0</v>
      </c>
      <c r="W43" s="47"/>
      <c r="X43" s="46">
        <v>0</v>
      </c>
      <c r="Y43" s="47"/>
      <c r="Z43" s="46">
        <v>0</v>
      </c>
      <c r="AA43" s="47"/>
    </row>
    <row r="44" spans="1:27" ht="17.25" customHeight="1" x14ac:dyDescent="0.25">
      <c r="A44" s="589"/>
      <c r="B44" s="590"/>
      <c r="C44" s="88" t="s">
        <v>34</v>
      </c>
      <c r="D44" s="89">
        <v>0</v>
      </c>
      <c r="E44" s="34">
        <v>0</v>
      </c>
      <c r="F44" s="46">
        <v>0</v>
      </c>
      <c r="G44" s="34"/>
      <c r="H44" s="46">
        <v>0</v>
      </c>
      <c r="I44" s="34"/>
      <c r="J44" s="46">
        <v>0</v>
      </c>
      <c r="K44" s="34"/>
      <c r="L44" s="46"/>
      <c r="M44" s="93"/>
      <c r="N44" s="46">
        <v>0</v>
      </c>
      <c r="O44" s="34"/>
      <c r="P44" s="46">
        <v>0</v>
      </c>
      <c r="Q44" s="34"/>
      <c r="R44" s="46">
        <v>0</v>
      </c>
      <c r="S44" s="34"/>
      <c r="T44" s="46">
        <v>0</v>
      </c>
      <c r="U44" s="34"/>
      <c r="V44" s="46">
        <v>0</v>
      </c>
      <c r="W44" s="34"/>
      <c r="X44" s="46">
        <v>0</v>
      </c>
      <c r="Y44" s="34"/>
      <c r="Z44" s="46">
        <v>0</v>
      </c>
      <c r="AA44" s="34"/>
    </row>
    <row r="45" spans="1:27" ht="17.25" customHeight="1" x14ac:dyDescent="0.25">
      <c r="A45" s="589"/>
      <c r="B45" s="590"/>
      <c r="C45" s="88"/>
      <c r="D45" s="89"/>
      <c r="E45" s="34"/>
      <c r="F45" s="46"/>
      <c r="G45" s="34"/>
      <c r="H45" s="46"/>
      <c r="I45" s="34"/>
      <c r="J45" s="46"/>
      <c r="K45" s="34"/>
      <c r="L45" s="46"/>
      <c r="M45" s="93"/>
      <c r="N45" s="46"/>
      <c r="O45" s="34"/>
      <c r="P45" s="46"/>
      <c r="Q45" s="34"/>
      <c r="R45" s="46"/>
      <c r="S45" s="34"/>
      <c r="T45" s="46"/>
      <c r="U45" s="34"/>
      <c r="V45" s="46"/>
      <c r="W45" s="34"/>
      <c r="X45" s="46"/>
      <c r="Y45" s="34"/>
      <c r="Z45" s="46"/>
      <c r="AA45" s="34"/>
    </row>
    <row r="46" spans="1:27" ht="17.25" customHeight="1" x14ac:dyDescent="0.25">
      <c r="A46" s="589"/>
      <c r="B46" s="590"/>
      <c r="C46" s="88"/>
      <c r="D46" s="89">
        <v>0</v>
      </c>
      <c r="E46" s="34">
        <v>0</v>
      </c>
      <c r="F46" s="46">
        <v>0</v>
      </c>
      <c r="G46" s="34"/>
      <c r="H46" s="46">
        <v>0</v>
      </c>
      <c r="I46" s="34"/>
      <c r="J46" s="46">
        <v>0</v>
      </c>
      <c r="K46" s="34"/>
      <c r="L46" s="46"/>
      <c r="M46" s="93"/>
      <c r="N46" s="46">
        <v>0</v>
      </c>
      <c r="O46" s="34"/>
      <c r="P46" s="46">
        <v>0</v>
      </c>
      <c r="Q46" s="34"/>
      <c r="R46" s="46">
        <v>0</v>
      </c>
      <c r="S46" s="34"/>
      <c r="T46" s="46">
        <v>0</v>
      </c>
      <c r="U46" s="34"/>
      <c r="V46" s="46">
        <v>0</v>
      </c>
      <c r="W46" s="34"/>
      <c r="X46" s="46">
        <v>0</v>
      </c>
      <c r="Y46" s="34"/>
      <c r="Z46" s="46">
        <v>0</v>
      </c>
      <c r="AA46" s="34"/>
    </row>
    <row r="47" spans="1:27" ht="4.5" customHeight="1" x14ac:dyDescent="0.25">
      <c r="A47" s="589"/>
      <c r="B47" s="88"/>
      <c r="C47" s="88"/>
      <c r="D47" s="92"/>
      <c r="E47" s="34"/>
      <c r="F47" s="33"/>
      <c r="G47" s="34"/>
      <c r="H47" s="33"/>
      <c r="I47" s="34"/>
      <c r="J47" s="33"/>
      <c r="K47" s="34"/>
      <c r="L47" s="33"/>
      <c r="M47" s="93"/>
      <c r="N47" s="33"/>
      <c r="O47" s="34"/>
      <c r="P47" s="33"/>
      <c r="Q47" s="34"/>
      <c r="R47" s="33"/>
      <c r="S47" s="34"/>
      <c r="T47" s="33"/>
      <c r="U47" s="34"/>
      <c r="V47" s="33"/>
      <c r="W47" s="34"/>
      <c r="X47" s="33"/>
      <c r="Y47" s="34"/>
      <c r="Z47" s="33"/>
      <c r="AA47" s="34"/>
    </row>
    <row r="48" spans="1:27" ht="17.25" customHeight="1" x14ac:dyDescent="0.25">
      <c r="A48" s="589"/>
      <c r="B48" s="590" t="s">
        <v>35</v>
      </c>
      <c r="C48" s="24" t="s">
        <v>36</v>
      </c>
      <c r="D48" s="89">
        <v>50</v>
      </c>
      <c r="E48" s="47">
        <v>50</v>
      </c>
      <c r="F48" s="46">
        <v>50</v>
      </c>
      <c r="G48" s="47"/>
      <c r="H48" s="46">
        <v>50</v>
      </c>
      <c r="I48" s="47"/>
      <c r="J48" s="46">
        <v>50</v>
      </c>
      <c r="K48" s="47"/>
      <c r="L48" s="46"/>
      <c r="M48" s="91"/>
      <c r="N48" s="46">
        <v>50</v>
      </c>
      <c r="O48" s="47"/>
      <c r="P48" s="46">
        <v>50</v>
      </c>
      <c r="Q48" s="47"/>
      <c r="R48" s="46">
        <v>50</v>
      </c>
      <c r="S48" s="47"/>
      <c r="T48" s="46">
        <v>50</v>
      </c>
      <c r="U48" s="47"/>
      <c r="V48" s="46">
        <v>50</v>
      </c>
      <c r="W48" s="47"/>
      <c r="X48" s="46">
        <v>50</v>
      </c>
      <c r="Y48" s="47"/>
      <c r="Z48" s="46">
        <v>50</v>
      </c>
      <c r="AA48" s="47"/>
    </row>
    <row r="49" spans="1:27" ht="17.25" customHeight="1" x14ac:dyDescent="0.25">
      <c r="A49" s="589"/>
      <c r="B49" s="590"/>
      <c r="C49" s="24" t="s">
        <v>37</v>
      </c>
      <c r="D49" s="89">
        <v>0</v>
      </c>
      <c r="E49" s="47">
        <v>0</v>
      </c>
      <c r="F49" s="46">
        <v>0</v>
      </c>
      <c r="G49" s="47"/>
      <c r="H49" s="46">
        <v>0</v>
      </c>
      <c r="I49" s="47"/>
      <c r="J49" s="46">
        <v>0</v>
      </c>
      <c r="K49" s="47"/>
      <c r="L49" s="46"/>
      <c r="M49" s="91"/>
      <c r="N49" s="46">
        <v>0</v>
      </c>
      <c r="O49" s="47"/>
      <c r="P49" s="46">
        <v>0</v>
      </c>
      <c r="Q49" s="47"/>
      <c r="R49" s="46">
        <v>0</v>
      </c>
      <c r="S49" s="47"/>
      <c r="T49" s="46">
        <v>0</v>
      </c>
      <c r="U49" s="47"/>
      <c r="V49" s="46">
        <v>0</v>
      </c>
      <c r="W49" s="47"/>
      <c r="X49" s="46">
        <v>0</v>
      </c>
      <c r="Y49" s="47"/>
      <c r="Z49" s="46">
        <v>0</v>
      </c>
      <c r="AA49" s="47"/>
    </row>
    <row r="50" spans="1:27" ht="17.25" customHeight="1" x14ac:dyDescent="0.25">
      <c r="A50" s="589"/>
      <c r="B50" s="590"/>
      <c r="C50" s="24" t="s">
        <v>95</v>
      </c>
      <c r="D50" s="89"/>
      <c r="E50" s="47"/>
      <c r="F50" s="46"/>
      <c r="G50" s="47"/>
      <c r="H50" s="46"/>
      <c r="I50" s="47"/>
      <c r="J50" s="46"/>
      <c r="K50" s="47"/>
      <c r="L50" s="46"/>
      <c r="M50" s="91"/>
      <c r="N50" s="46"/>
      <c r="O50" s="47"/>
      <c r="P50" s="46"/>
      <c r="Q50" s="47"/>
      <c r="R50" s="46"/>
      <c r="S50" s="47"/>
      <c r="T50" s="46"/>
      <c r="U50" s="47"/>
      <c r="V50" s="46"/>
      <c r="W50" s="47"/>
      <c r="X50" s="46"/>
      <c r="Y50" s="47"/>
      <c r="Z50" s="46"/>
      <c r="AA50" s="47"/>
    </row>
    <row r="51" spans="1:27" ht="17.25" customHeight="1" x14ac:dyDescent="0.25">
      <c r="A51" s="589"/>
      <c r="B51" s="590"/>
      <c r="C51" s="24" t="s">
        <v>96</v>
      </c>
      <c r="D51" s="89">
        <v>0</v>
      </c>
      <c r="E51" s="47">
        <v>0</v>
      </c>
      <c r="F51" s="46">
        <v>0</v>
      </c>
      <c r="G51" s="47"/>
      <c r="H51" s="46">
        <v>0</v>
      </c>
      <c r="I51" s="47"/>
      <c r="J51" s="46">
        <v>0</v>
      </c>
      <c r="K51" s="47"/>
      <c r="L51" s="46"/>
      <c r="M51" s="91"/>
      <c r="N51" s="46">
        <v>0</v>
      </c>
      <c r="O51" s="47"/>
      <c r="P51" s="46">
        <v>0</v>
      </c>
      <c r="Q51" s="47"/>
      <c r="R51" s="46">
        <v>0</v>
      </c>
      <c r="S51" s="47"/>
      <c r="T51" s="46">
        <v>0</v>
      </c>
      <c r="U51" s="47"/>
      <c r="V51" s="46">
        <v>0</v>
      </c>
      <c r="W51" s="47"/>
      <c r="X51" s="46">
        <v>0</v>
      </c>
      <c r="Y51" s="47"/>
      <c r="Z51" s="46">
        <v>0</v>
      </c>
      <c r="AA51" s="47"/>
    </row>
    <row r="52" spans="1:27" ht="4.5" customHeight="1" x14ac:dyDescent="0.25">
      <c r="A52" s="589"/>
      <c r="B52" s="88"/>
      <c r="C52" s="88"/>
      <c r="D52" s="92"/>
      <c r="E52" s="34"/>
      <c r="F52" s="33"/>
      <c r="G52" s="34"/>
      <c r="H52" s="33"/>
      <c r="I52" s="34"/>
      <c r="J52" s="33"/>
      <c r="K52" s="34"/>
      <c r="L52" s="33"/>
      <c r="M52" s="93"/>
      <c r="N52" s="33"/>
      <c r="O52" s="34"/>
      <c r="P52" s="33"/>
      <c r="Q52" s="34"/>
      <c r="R52" s="33"/>
      <c r="S52" s="34"/>
      <c r="T52" s="33"/>
      <c r="U52" s="34"/>
      <c r="V52" s="33"/>
      <c r="W52" s="34"/>
      <c r="X52" s="33"/>
      <c r="Y52" s="34"/>
      <c r="Z52" s="33"/>
      <c r="AA52" s="34"/>
    </row>
    <row r="53" spans="1:27" ht="17.25" customHeight="1" x14ac:dyDescent="0.25">
      <c r="A53" s="589"/>
      <c r="B53" s="590" t="s">
        <v>38</v>
      </c>
      <c r="C53" s="88" t="s">
        <v>39</v>
      </c>
      <c r="D53" s="89">
        <f>$D$13*10%</f>
        <v>400</v>
      </c>
      <c r="E53" s="47">
        <v>400</v>
      </c>
      <c r="F53" s="46">
        <f>$D$13*10%</f>
        <v>400</v>
      </c>
      <c r="G53" s="47"/>
      <c r="H53" s="46">
        <f>$D$13*10%</f>
        <v>400</v>
      </c>
      <c r="I53" s="47"/>
      <c r="J53" s="46">
        <f>$D$13*10%</f>
        <v>400</v>
      </c>
      <c r="K53" s="47"/>
      <c r="L53" s="46"/>
      <c r="M53" s="91"/>
      <c r="N53" s="46">
        <f>$D$13*10%</f>
        <v>400</v>
      </c>
      <c r="O53" s="47"/>
      <c r="P53" s="46">
        <f>$D$13*10%</f>
        <v>400</v>
      </c>
      <c r="Q53" s="47"/>
      <c r="R53" s="46">
        <f>$D$13*10%</f>
        <v>400</v>
      </c>
      <c r="S53" s="47"/>
      <c r="T53" s="46">
        <f>$D$13*10%</f>
        <v>400</v>
      </c>
      <c r="U53" s="47"/>
      <c r="V53" s="46">
        <f>$D$13*10%</f>
        <v>400</v>
      </c>
      <c r="W53" s="47"/>
      <c r="X53" s="46">
        <f>$D$13*10%</f>
        <v>400</v>
      </c>
      <c r="Y53" s="47"/>
      <c r="Z53" s="46">
        <f>$D$13*10%</f>
        <v>400</v>
      </c>
      <c r="AA53" s="47"/>
    </row>
    <row r="54" spans="1:27" ht="17.25" customHeight="1" x14ac:dyDescent="0.25">
      <c r="A54" s="589"/>
      <c r="B54" s="590"/>
      <c r="C54" s="88" t="s">
        <v>40</v>
      </c>
      <c r="D54" s="89"/>
      <c r="E54" s="47">
        <v>80</v>
      </c>
      <c r="F54" s="46"/>
      <c r="G54" s="47"/>
      <c r="H54" s="46"/>
      <c r="I54" s="47"/>
      <c r="J54" s="46"/>
      <c r="K54" s="47"/>
      <c r="L54" s="46"/>
      <c r="M54" s="91"/>
      <c r="N54" s="46"/>
      <c r="O54" s="47"/>
      <c r="P54" s="46"/>
      <c r="Q54" s="47"/>
      <c r="R54" s="46"/>
      <c r="S54" s="47"/>
      <c r="T54" s="46"/>
      <c r="U54" s="47"/>
      <c r="V54" s="46"/>
      <c r="W54" s="47"/>
      <c r="X54" s="46"/>
      <c r="Y54" s="47"/>
      <c r="Z54" s="46"/>
      <c r="AA54" s="47"/>
    </row>
    <row r="55" spans="1:27" ht="17.25" customHeight="1" x14ac:dyDescent="0.25">
      <c r="A55" s="589"/>
      <c r="B55" s="590"/>
      <c r="C55" s="88"/>
      <c r="D55" s="89"/>
      <c r="E55" s="47">
        <v>80</v>
      </c>
      <c r="F55" s="46"/>
      <c r="G55" s="47"/>
      <c r="H55" s="46"/>
      <c r="I55" s="47"/>
      <c r="J55" s="46"/>
      <c r="K55" s="47"/>
      <c r="L55" s="46"/>
      <c r="M55" s="91"/>
      <c r="N55" s="46"/>
      <c r="O55" s="47"/>
      <c r="P55" s="46"/>
      <c r="Q55" s="47"/>
      <c r="R55" s="46"/>
      <c r="S55" s="47"/>
      <c r="T55" s="46"/>
      <c r="U55" s="47"/>
      <c r="V55" s="46"/>
      <c r="W55" s="47"/>
      <c r="X55" s="46"/>
      <c r="Y55" s="47"/>
      <c r="Z55" s="46"/>
      <c r="AA55" s="47"/>
    </row>
    <row r="56" spans="1:27" ht="4.5" customHeight="1" x14ac:dyDescent="0.25">
      <c r="A56" s="589"/>
      <c r="B56" s="88"/>
      <c r="C56" s="88"/>
      <c r="D56" s="94"/>
      <c r="E56" s="95"/>
      <c r="F56" s="96"/>
      <c r="G56" s="95"/>
      <c r="H56" s="96"/>
      <c r="I56" s="95"/>
      <c r="J56" s="96"/>
      <c r="K56" s="95"/>
      <c r="L56" s="96"/>
      <c r="M56" s="93"/>
      <c r="N56" s="48"/>
      <c r="O56" s="49"/>
      <c r="P56" s="48"/>
      <c r="Q56" s="49"/>
      <c r="R56" s="48"/>
      <c r="S56" s="49"/>
      <c r="T56" s="48"/>
      <c r="U56" s="49"/>
      <c r="V56" s="48"/>
      <c r="W56" s="49"/>
      <c r="X56" s="48"/>
      <c r="Y56" s="49"/>
      <c r="Z56" s="48"/>
      <c r="AA56" s="49"/>
    </row>
    <row r="57" spans="1:27" x14ac:dyDescent="0.25">
      <c r="A57" s="589"/>
      <c r="B57" s="97" t="s">
        <v>41</v>
      </c>
      <c r="C57" s="98"/>
      <c r="D57" s="99">
        <f t="shared" ref="D57:AA57" si="3">SUM(D26:D55)</f>
        <v>1580</v>
      </c>
      <c r="E57" s="100">
        <f t="shared" si="3"/>
        <v>1730</v>
      </c>
      <c r="F57" s="101">
        <f t="shared" si="3"/>
        <v>1580</v>
      </c>
      <c r="G57" s="100">
        <f t="shared" si="3"/>
        <v>0</v>
      </c>
      <c r="H57" s="101">
        <f t="shared" si="3"/>
        <v>1580</v>
      </c>
      <c r="I57" s="100">
        <f t="shared" si="3"/>
        <v>0</v>
      </c>
      <c r="J57" s="101">
        <f t="shared" si="3"/>
        <v>1580</v>
      </c>
      <c r="K57" s="100">
        <f t="shared" si="3"/>
        <v>0</v>
      </c>
      <c r="L57" s="101">
        <f t="shared" si="3"/>
        <v>0</v>
      </c>
      <c r="M57" s="102">
        <f t="shared" si="3"/>
        <v>0</v>
      </c>
      <c r="N57" s="52">
        <f t="shared" si="3"/>
        <v>1580</v>
      </c>
      <c r="O57" s="52">
        <f t="shared" si="3"/>
        <v>0</v>
      </c>
      <c r="P57" s="52">
        <f t="shared" si="3"/>
        <v>1580</v>
      </c>
      <c r="Q57" s="52">
        <f t="shared" si="3"/>
        <v>0</v>
      </c>
      <c r="R57" s="52">
        <f t="shared" si="3"/>
        <v>1580</v>
      </c>
      <c r="S57" s="52">
        <f t="shared" si="3"/>
        <v>0</v>
      </c>
      <c r="T57" s="52">
        <f t="shared" si="3"/>
        <v>1580</v>
      </c>
      <c r="U57" s="52">
        <f t="shared" si="3"/>
        <v>0</v>
      </c>
      <c r="V57" s="52">
        <f t="shared" si="3"/>
        <v>1580</v>
      </c>
      <c r="W57" s="52">
        <f t="shared" si="3"/>
        <v>0</v>
      </c>
      <c r="X57" s="52">
        <f t="shared" si="3"/>
        <v>1580</v>
      </c>
      <c r="Y57" s="52">
        <f t="shared" si="3"/>
        <v>0</v>
      </c>
      <c r="Z57" s="52">
        <f t="shared" si="3"/>
        <v>1580</v>
      </c>
      <c r="AA57" s="53">
        <f t="shared" si="3"/>
        <v>0</v>
      </c>
    </row>
    <row r="58" spans="1:27" ht="4.5" customHeight="1" x14ac:dyDescent="0.25">
      <c r="A58" s="589"/>
      <c r="B58" s="88"/>
      <c r="C58" s="88"/>
      <c r="D58" s="103"/>
      <c r="E58" s="104"/>
      <c r="F58" s="105"/>
      <c r="G58" s="104"/>
      <c r="H58" s="105"/>
      <c r="I58" s="104"/>
      <c r="J58" s="105"/>
      <c r="K58" s="104"/>
      <c r="L58" s="105"/>
      <c r="M58" s="106"/>
      <c r="N58" s="24"/>
      <c r="O58" s="54"/>
      <c r="P58" s="24"/>
      <c r="Q58" s="54"/>
      <c r="R58" s="24"/>
      <c r="S58" s="54"/>
      <c r="T58" s="24"/>
      <c r="U58" s="54"/>
      <c r="V58" s="24"/>
      <c r="W58" s="54"/>
      <c r="X58" s="24"/>
      <c r="Y58" s="54"/>
      <c r="Z58" s="24"/>
      <c r="AA58" s="54"/>
    </row>
    <row r="59" spans="1:27" ht="17.25" hidden="1" customHeight="1" x14ac:dyDescent="0.25">
      <c r="A59" s="589"/>
      <c r="B59" s="87" t="s">
        <v>17</v>
      </c>
      <c r="C59" s="107"/>
      <c r="D59" s="108">
        <f t="shared" ref="D59:K59" si="4">D57/$D$13</f>
        <v>0.39500000000000002</v>
      </c>
      <c r="E59" s="56">
        <f t="shared" si="4"/>
        <v>0.4325</v>
      </c>
      <c r="F59" s="55">
        <f t="shared" si="4"/>
        <v>0.39500000000000002</v>
      </c>
      <c r="G59" s="56">
        <f t="shared" si="4"/>
        <v>0</v>
      </c>
      <c r="H59" s="55">
        <f t="shared" si="4"/>
        <v>0.39500000000000002</v>
      </c>
      <c r="I59" s="56">
        <f t="shared" si="4"/>
        <v>0</v>
      </c>
      <c r="J59" s="55">
        <f t="shared" si="4"/>
        <v>0.39500000000000002</v>
      </c>
      <c r="K59" s="56">
        <f t="shared" si="4"/>
        <v>0</v>
      </c>
      <c r="L59" s="55"/>
      <c r="M59" s="109"/>
      <c r="N59" s="55">
        <f t="shared" ref="N59:AA59" si="5">N57/$D$13</f>
        <v>0.39500000000000002</v>
      </c>
      <c r="O59" s="56">
        <f t="shared" si="5"/>
        <v>0</v>
      </c>
      <c r="P59" s="55">
        <f t="shared" si="5"/>
        <v>0.39500000000000002</v>
      </c>
      <c r="Q59" s="56">
        <f t="shared" si="5"/>
        <v>0</v>
      </c>
      <c r="R59" s="55">
        <f t="shared" si="5"/>
        <v>0.39500000000000002</v>
      </c>
      <c r="S59" s="56">
        <f t="shared" si="5"/>
        <v>0</v>
      </c>
      <c r="T59" s="55">
        <f t="shared" si="5"/>
        <v>0.39500000000000002</v>
      </c>
      <c r="U59" s="56">
        <f t="shared" si="5"/>
        <v>0</v>
      </c>
      <c r="V59" s="55">
        <f t="shared" si="5"/>
        <v>0.39500000000000002</v>
      </c>
      <c r="W59" s="56">
        <f t="shared" si="5"/>
        <v>0</v>
      </c>
      <c r="X59" s="55">
        <f t="shared" si="5"/>
        <v>0.39500000000000002</v>
      </c>
      <c r="Y59" s="56">
        <f t="shared" si="5"/>
        <v>0</v>
      </c>
      <c r="Z59" s="55">
        <f t="shared" si="5"/>
        <v>0.39500000000000002</v>
      </c>
      <c r="AA59" s="56">
        <f t="shared" si="5"/>
        <v>0</v>
      </c>
    </row>
    <row r="60" spans="1:27" ht="4.5" customHeight="1" x14ac:dyDescent="0.25">
      <c r="A60" s="110"/>
      <c r="B60" s="88"/>
      <c r="C60" s="88"/>
      <c r="D60" s="111"/>
      <c r="E60" s="58"/>
      <c r="F60" s="58"/>
      <c r="G60" s="58"/>
      <c r="H60" s="58"/>
      <c r="I60" s="58"/>
      <c r="J60" s="58"/>
      <c r="K60" s="58"/>
      <c r="L60" s="58"/>
      <c r="M60" s="112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113"/>
    </row>
    <row r="61" spans="1:27" ht="17.25" customHeight="1" x14ac:dyDescent="0.25">
      <c r="A61" s="592" t="s">
        <v>42</v>
      </c>
      <c r="B61" s="590" t="s">
        <v>43</v>
      </c>
      <c r="C61" s="88" t="s">
        <v>44</v>
      </c>
      <c r="D61" s="114">
        <v>180</v>
      </c>
      <c r="E61" s="61">
        <v>150</v>
      </c>
      <c r="F61" s="60">
        <v>180</v>
      </c>
      <c r="G61" s="61"/>
      <c r="H61" s="60">
        <v>180</v>
      </c>
      <c r="I61" s="61"/>
      <c r="J61" s="60">
        <v>180</v>
      </c>
      <c r="K61" s="61"/>
      <c r="L61" s="60"/>
      <c r="M61" s="91"/>
      <c r="N61" s="60">
        <v>180</v>
      </c>
      <c r="O61" s="61"/>
      <c r="P61" s="60">
        <v>180</v>
      </c>
      <c r="Q61" s="61"/>
      <c r="R61" s="60">
        <v>180</v>
      </c>
      <c r="S61" s="61"/>
      <c r="T61" s="60">
        <v>180</v>
      </c>
      <c r="U61" s="61"/>
      <c r="V61" s="60">
        <v>180</v>
      </c>
      <c r="W61" s="61"/>
      <c r="X61" s="60">
        <v>180</v>
      </c>
      <c r="Y61" s="61"/>
      <c r="Z61" s="60">
        <v>180</v>
      </c>
      <c r="AA61" s="61"/>
    </row>
    <row r="62" spans="1:27" ht="17.25" customHeight="1" x14ac:dyDescent="0.25">
      <c r="A62" s="592"/>
      <c r="B62" s="590"/>
      <c r="C62" s="88" t="s">
        <v>45</v>
      </c>
      <c r="D62" s="89">
        <v>60</v>
      </c>
      <c r="E62" s="47">
        <v>50</v>
      </c>
      <c r="F62" s="46">
        <v>60</v>
      </c>
      <c r="G62" s="47"/>
      <c r="H62" s="46">
        <v>60</v>
      </c>
      <c r="I62" s="47"/>
      <c r="J62" s="46">
        <v>60</v>
      </c>
      <c r="K62" s="47"/>
      <c r="L62" s="46"/>
      <c r="M62" s="91"/>
      <c r="N62" s="46">
        <v>60</v>
      </c>
      <c r="O62" s="47"/>
      <c r="P62" s="46">
        <v>60</v>
      </c>
      <c r="Q62" s="47"/>
      <c r="R62" s="46">
        <v>60</v>
      </c>
      <c r="S62" s="47"/>
      <c r="T62" s="46">
        <v>60</v>
      </c>
      <c r="U62" s="47"/>
      <c r="V62" s="46">
        <v>60</v>
      </c>
      <c r="W62" s="47"/>
      <c r="X62" s="46">
        <v>60</v>
      </c>
      <c r="Y62" s="47"/>
      <c r="Z62" s="46">
        <v>60</v>
      </c>
      <c r="AA62" s="47"/>
    </row>
    <row r="63" spans="1:27" ht="17.25" customHeight="1" x14ac:dyDescent="0.25">
      <c r="A63" s="592"/>
      <c r="B63" s="590"/>
      <c r="C63" s="88" t="s">
        <v>46</v>
      </c>
      <c r="D63" s="89">
        <v>50</v>
      </c>
      <c r="E63" s="47">
        <v>35</v>
      </c>
      <c r="F63" s="46">
        <v>50</v>
      </c>
      <c r="G63" s="47"/>
      <c r="H63" s="46">
        <v>50</v>
      </c>
      <c r="I63" s="47"/>
      <c r="J63" s="46">
        <v>50</v>
      </c>
      <c r="K63" s="47"/>
      <c r="L63" s="46"/>
      <c r="M63" s="91"/>
      <c r="N63" s="46">
        <v>50</v>
      </c>
      <c r="O63" s="47"/>
      <c r="P63" s="46">
        <v>50</v>
      </c>
      <c r="Q63" s="47"/>
      <c r="R63" s="46">
        <v>50</v>
      </c>
      <c r="S63" s="47"/>
      <c r="T63" s="46">
        <v>50</v>
      </c>
      <c r="U63" s="47"/>
      <c r="V63" s="46">
        <v>50</v>
      </c>
      <c r="W63" s="47"/>
      <c r="X63" s="46">
        <v>50</v>
      </c>
      <c r="Y63" s="47"/>
      <c r="Z63" s="46">
        <v>50</v>
      </c>
      <c r="AA63" s="47"/>
    </row>
    <row r="64" spans="1:27" ht="17.25" customHeight="1" x14ac:dyDescent="0.25">
      <c r="A64" s="592"/>
      <c r="B64" s="590"/>
      <c r="C64" s="88" t="s">
        <v>47</v>
      </c>
      <c r="D64" s="89">
        <v>0</v>
      </c>
      <c r="E64" s="47">
        <v>0</v>
      </c>
      <c r="F64" s="46">
        <v>0</v>
      </c>
      <c r="G64" s="47"/>
      <c r="H64" s="46">
        <v>0</v>
      </c>
      <c r="I64" s="47"/>
      <c r="J64" s="46">
        <v>0</v>
      </c>
      <c r="K64" s="47"/>
      <c r="L64" s="46"/>
      <c r="M64" s="91"/>
      <c r="N64" s="46">
        <v>0</v>
      </c>
      <c r="O64" s="47"/>
      <c r="P64" s="46">
        <v>0</v>
      </c>
      <c r="Q64" s="47"/>
      <c r="R64" s="46">
        <v>0</v>
      </c>
      <c r="S64" s="47"/>
      <c r="T64" s="46">
        <v>0</v>
      </c>
      <c r="U64" s="47"/>
      <c r="V64" s="46">
        <v>0</v>
      </c>
      <c r="W64" s="47"/>
      <c r="X64" s="46">
        <v>0</v>
      </c>
      <c r="Y64" s="47"/>
      <c r="Z64" s="46">
        <v>0</v>
      </c>
      <c r="AA64" s="47"/>
    </row>
    <row r="65" spans="1:27" ht="17.25" customHeight="1" x14ac:dyDescent="0.25">
      <c r="A65" s="592"/>
      <c r="B65" s="590"/>
      <c r="C65" s="88" t="s">
        <v>48</v>
      </c>
      <c r="D65" s="89">
        <v>0</v>
      </c>
      <c r="E65" s="47">
        <v>0</v>
      </c>
      <c r="F65" s="46">
        <v>0</v>
      </c>
      <c r="G65" s="47"/>
      <c r="H65" s="46">
        <v>0</v>
      </c>
      <c r="I65" s="47"/>
      <c r="J65" s="46">
        <v>0</v>
      </c>
      <c r="K65" s="47"/>
      <c r="L65" s="46"/>
      <c r="M65" s="91"/>
      <c r="N65" s="46">
        <v>0</v>
      </c>
      <c r="O65" s="47"/>
      <c r="P65" s="46">
        <v>0</v>
      </c>
      <c r="Q65" s="47"/>
      <c r="R65" s="46">
        <v>0</v>
      </c>
      <c r="S65" s="47"/>
      <c r="T65" s="46">
        <v>0</v>
      </c>
      <c r="U65" s="47"/>
      <c r="V65" s="46">
        <v>0</v>
      </c>
      <c r="W65" s="47"/>
      <c r="X65" s="46">
        <v>0</v>
      </c>
      <c r="Y65" s="47"/>
      <c r="Z65" s="46">
        <v>0</v>
      </c>
      <c r="AA65" s="47"/>
    </row>
    <row r="66" spans="1:27" ht="17.25" customHeight="1" x14ac:dyDescent="0.25">
      <c r="A66" s="592"/>
      <c r="B66" s="590"/>
      <c r="C66" s="88"/>
      <c r="D66" s="89"/>
      <c r="E66" s="47"/>
      <c r="F66" s="46"/>
      <c r="G66" s="47"/>
      <c r="H66" s="46"/>
      <c r="I66" s="47"/>
      <c r="J66" s="46"/>
      <c r="K66" s="47"/>
      <c r="L66" s="46"/>
      <c r="M66" s="91"/>
      <c r="N66" s="46"/>
      <c r="O66" s="47"/>
      <c r="P66" s="46"/>
      <c r="Q66" s="47"/>
      <c r="R66" s="46"/>
      <c r="S66" s="47"/>
      <c r="T66" s="46"/>
      <c r="U66" s="47"/>
      <c r="V66" s="46"/>
      <c r="W66" s="47"/>
      <c r="X66" s="46"/>
      <c r="Y66" s="47"/>
      <c r="Z66" s="46"/>
      <c r="AA66" s="47"/>
    </row>
    <row r="67" spans="1:27" ht="17.25" customHeight="1" x14ac:dyDescent="0.25">
      <c r="A67" s="592"/>
      <c r="B67" s="590"/>
      <c r="C67" s="88"/>
      <c r="D67" s="89">
        <v>0</v>
      </c>
      <c r="E67" s="47">
        <v>0</v>
      </c>
      <c r="F67" s="46">
        <v>0</v>
      </c>
      <c r="G67" s="47"/>
      <c r="H67" s="46">
        <v>0</v>
      </c>
      <c r="I67" s="47"/>
      <c r="J67" s="46">
        <v>0</v>
      </c>
      <c r="K67" s="47"/>
      <c r="L67" s="46"/>
      <c r="M67" s="91"/>
      <c r="N67" s="46">
        <v>0</v>
      </c>
      <c r="O67" s="47"/>
      <c r="P67" s="46">
        <v>0</v>
      </c>
      <c r="Q67" s="47"/>
      <c r="R67" s="46">
        <v>0</v>
      </c>
      <c r="S67" s="47"/>
      <c r="T67" s="46">
        <v>0</v>
      </c>
      <c r="U67" s="47"/>
      <c r="V67" s="46">
        <v>0</v>
      </c>
      <c r="W67" s="47"/>
      <c r="X67" s="46">
        <v>0</v>
      </c>
      <c r="Y67" s="47"/>
      <c r="Z67" s="46">
        <v>0</v>
      </c>
      <c r="AA67" s="47"/>
    </row>
    <row r="68" spans="1:27" ht="4.5" customHeight="1" x14ac:dyDescent="0.25">
      <c r="A68" s="592"/>
      <c r="B68" s="88"/>
      <c r="C68" s="88"/>
      <c r="D68" s="92"/>
      <c r="E68" s="34"/>
      <c r="F68" s="33"/>
      <c r="G68" s="34"/>
      <c r="H68" s="33"/>
      <c r="I68" s="34"/>
      <c r="J68" s="33"/>
      <c r="K68" s="34"/>
      <c r="L68" s="33"/>
      <c r="M68" s="93"/>
      <c r="N68" s="33"/>
      <c r="O68" s="34"/>
      <c r="P68" s="33"/>
      <c r="Q68" s="34"/>
      <c r="R68" s="33"/>
      <c r="S68" s="34"/>
      <c r="T68" s="33"/>
      <c r="U68" s="34"/>
      <c r="V68" s="33"/>
      <c r="W68" s="34"/>
      <c r="X68" s="33"/>
      <c r="Y68" s="34"/>
      <c r="Z68" s="33"/>
      <c r="AA68" s="34"/>
    </row>
    <row r="69" spans="1:27" ht="17.25" customHeight="1" x14ac:dyDescent="0.25">
      <c r="A69" s="592"/>
      <c r="B69" s="590" t="s">
        <v>25</v>
      </c>
      <c r="C69" s="88" t="s">
        <v>49</v>
      </c>
      <c r="D69" s="89">
        <v>0</v>
      </c>
      <c r="E69" s="47">
        <v>60</v>
      </c>
      <c r="F69" s="46">
        <v>0</v>
      </c>
      <c r="G69" s="47"/>
      <c r="H69" s="46">
        <v>0</v>
      </c>
      <c r="I69" s="47"/>
      <c r="J69" s="46">
        <v>0</v>
      </c>
      <c r="K69" s="47"/>
      <c r="L69" s="46"/>
      <c r="M69" s="91"/>
      <c r="N69" s="46">
        <v>0</v>
      </c>
      <c r="O69" s="47"/>
      <c r="P69" s="46">
        <v>0</v>
      </c>
      <c r="Q69" s="47"/>
      <c r="R69" s="46">
        <v>0</v>
      </c>
      <c r="S69" s="47"/>
      <c r="T69" s="46">
        <v>0</v>
      </c>
      <c r="U69" s="47"/>
      <c r="V69" s="46">
        <v>0</v>
      </c>
      <c r="W69" s="47"/>
      <c r="X69" s="46">
        <v>0</v>
      </c>
      <c r="Y69" s="47"/>
      <c r="Z69" s="46">
        <v>0</v>
      </c>
      <c r="AA69" s="47"/>
    </row>
    <row r="70" spans="1:27" ht="17.25" customHeight="1" x14ac:dyDescent="0.25">
      <c r="A70" s="592"/>
      <c r="B70" s="590"/>
      <c r="C70" s="88" t="s">
        <v>50</v>
      </c>
      <c r="D70" s="89">
        <v>250</v>
      </c>
      <c r="E70" s="47">
        <v>100</v>
      </c>
      <c r="F70" s="46">
        <v>250</v>
      </c>
      <c r="G70" s="47"/>
      <c r="H70" s="46">
        <v>250</v>
      </c>
      <c r="I70" s="47"/>
      <c r="J70" s="46">
        <v>250</v>
      </c>
      <c r="K70" s="47"/>
      <c r="L70" s="46"/>
      <c r="M70" s="91"/>
      <c r="N70" s="46">
        <v>250</v>
      </c>
      <c r="O70" s="47"/>
      <c r="P70" s="46">
        <v>250</v>
      </c>
      <c r="Q70" s="47"/>
      <c r="R70" s="46">
        <v>250</v>
      </c>
      <c r="S70" s="47"/>
      <c r="T70" s="46">
        <v>250</v>
      </c>
      <c r="U70" s="47"/>
      <c r="V70" s="46">
        <v>250</v>
      </c>
      <c r="W70" s="47"/>
      <c r="X70" s="46">
        <v>250</v>
      </c>
      <c r="Y70" s="47"/>
      <c r="Z70" s="46">
        <v>250</v>
      </c>
      <c r="AA70" s="47"/>
    </row>
    <row r="71" spans="1:27" ht="17.25" customHeight="1" x14ac:dyDescent="0.25">
      <c r="A71" s="592"/>
      <c r="B71" s="590"/>
      <c r="C71" s="88"/>
      <c r="D71" s="89">
        <v>250</v>
      </c>
      <c r="E71" s="47">
        <v>100</v>
      </c>
      <c r="F71" s="46">
        <v>250</v>
      </c>
      <c r="G71" s="47"/>
      <c r="H71" s="46">
        <v>250</v>
      </c>
      <c r="I71" s="47"/>
      <c r="J71" s="46">
        <v>250</v>
      </c>
      <c r="K71" s="47"/>
      <c r="L71" s="46"/>
      <c r="M71" s="91"/>
      <c r="N71" s="46">
        <v>250</v>
      </c>
      <c r="O71" s="47"/>
      <c r="P71" s="46">
        <v>250</v>
      </c>
      <c r="Q71" s="47"/>
      <c r="R71" s="46">
        <v>250</v>
      </c>
      <c r="S71" s="47"/>
      <c r="T71" s="46">
        <v>250</v>
      </c>
      <c r="U71" s="47"/>
      <c r="V71" s="46">
        <v>250</v>
      </c>
      <c r="W71" s="47"/>
      <c r="X71" s="46">
        <v>250</v>
      </c>
      <c r="Y71" s="47"/>
      <c r="Z71" s="46">
        <v>250</v>
      </c>
      <c r="AA71" s="47"/>
    </row>
    <row r="72" spans="1:27" ht="4.5" customHeight="1" x14ac:dyDescent="0.25">
      <c r="A72" s="592"/>
      <c r="B72" s="88"/>
      <c r="C72" s="88"/>
      <c r="D72" s="92"/>
      <c r="E72" s="34"/>
      <c r="F72" s="33"/>
      <c r="G72" s="34"/>
      <c r="H72" s="33"/>
      <c r="I72" s="34"/>
      <c r="J72" s="33"/>
      <c r="K72" s="34"/>
      <c r="L72" s="33"/>
      <c r="M72" s="93"/>
      <c r="N72" s="33"/>
      <c r="O72" s="34"/>
      <c r="P72" s="33"/>
      <c r="Q72" s="34"/>
      <c r="R72" s="33"/>
      <c r="S72" s="34"/>
      <c r="T72" s="33"/>
      <c r="U72" s="34"/>
      <c r="V72" s="33"/>
      <c r="W72" s="34"/>
      <c r="X72" s="33"/>
      <c r="Y72" s="34"/>
      <c r="Z72" s="33"/>
      <c r="AA72" s="34"/>
    </row>
    <row r="73" spans="1:27" ht="17.25" customHeight="1" x14ac:dyDescent="0.25">
      <c r="A73" s="592"/>
      <c r="B73" s="590" t="s">
        <v>51</v>
      </c>
      <c r="C73" s="88" t="s">
        <v>52</v>
      </c>
      <c r="D73" s="89">
        <v>650</v>
      </c>
      <c r="E73" s="47">
        <v>680</v>
      </c>
      <c r="F73" s="46">
        <v>650</v>
      </c>
      <c r="G73" s="47"/>
      <c r="H73" s="46">
        <v>650</v>
      </c>
      <c r="I73" s="47"/>
      <c r="J73" s="46">
        <v>650</v>
      </c>
      <c r="K73" s="47"/>
      <c r="L73" s="46"/>
      <c r="M73" s="91"/>
      <c r="N73" s="46">
        <v>650</v>
      </c>
      <c r="O73" s="47"/>
      <c r="P73" s="46">
        <v>650</v>
      </c>
      <c r="Q73" s="47"/>
      <c r="R73" s="46">
        <v>650</v>
      </c>
      <c r="S73" s="47"/>
      <c r="T73" s="46">
        <v>650</v>
      </c>
      <c r="U73" s="47"/>
      <c r="V73" s="46">
        <v>650</v>
      </c>
      <c r="W73" s="47"/>
      <c r="X73" s="46">
        <v>650</v>
      </c>
      <c r="Y73" s="47"/>
      <c r="Z73" s="46">
        <v>650</v>
      </c>
      <c r="AA73" s="47"/>
    </row>
    <row r="74" spans="1:27" ht="17.25" customHeight="1" x14ac:dyDescent="0.25">
      <c r="A74" s="592"/>
      <c r="B74" s="590"/>
      <c r="C74" s="88" t="s">
        <v>53</v>
      </c>
      <c r="D74" s="89">
        <v>100</v>
      </c>
      <c r="E74" s="47">
        <v>120</v>
      </c>
      <c r="F74" s="46">
        <v>100</v>
      </c>
      <c r="G74" s="47"/>
      <c r="H74" s="46">
        <v>100</v>
      </c>
      <c r="I74" s="47"/>
      <c r="J74" s="46">
        <v>100</v>
      </c>
      <c r="K74" s="47"/>
      <c r="L74" s="46"/>
      <c r="M74" s="91"/>
      <c r="N74" s="46">
        <v>100</v>
      </c>
      <c r="O74" s="47"/>
      <c r="P74" s="46">
        <v>100</v>
      </c>
      <c r="Q74" s="47"/>
      <c r="R74" s="46">
        <v>100</v>
      </c>
      <c r="S74" s="47"/>
      <c r="T74" s="46">
        <v>100</v>
      </c>
      <c r="U74" s="47"/>
      <c r="V74" s="46">
        <v>100</v>
      </c>
      <c r="W74" s="47"/>
      <c r="X74" s="46">
        <v>100</v>
      </c>
      <c r="Y74" s="47"/>
      <c r="Z74" s="46">
        <v>100</v>
      </c>
      <c r="AA74" s="47"/>
    </row>
    <row r="75" spans="1:27" ht="17.25" customHeight="1" x14ac:dyDescent="0.25">
      <c r="A75" s="592"/>
      <c r="B75" s="590"/>
      <c r="C75" s="88" t="s">
        <v>54</v>
      </c>
      <c r="D75" s="89">
        <v>0</v>
      </c>
      <c r="E75" s="34"/>
      <c r="F75" s="46">
        <v>0</v>
      </c>
      <c r="G75" s="34"/>
      <c r="H75" s="46">
        <v>0</v>
      </c>
      <c r="I75" s="34"/>
      <c r="J75" s="46">
        <v>0</v>
      </c>
      <c r="K75" s="34"/>
      <c r="L75" s="46"/>
      <c r="M75" s="93"/>
      <c r="N75" s="46">
        <v>0</v>
      </c>
      <c r="O75" s="34"/>
      <c r="P75" s="46">
        <v>0</v>
      </c>
      <c r="Q75" s="34"/>
      <c r="R75" s="46">
        <v>0</v>
      </c>
      <c r="S75" s="34"/>
      <c r="T75" s="46">
        <v>0</v>
      </c>
      <c r="U75" s="34"/>
      <c r="V75" s="46">
        <v>0</v>
      </c>
      <c r="W75" s="34"/>
      <c r="X75" s="46">
        <v>0</v>
      </c>
      <c r="Y75" s="34"/>
      <c r="Z75" s="46">
        <v>0</v>
      </c>
      <c r="AA75" s="34"/>
    </row>
    <row r="76" spans="1:27" ht="17.25" customHeight="1" x14ac:dyDescent="0.25">
      <c r="A76" s="592"/>
      <c r="B76" s="590"/>
      <c r="C76" s="88" t="s">
        <v>55</v>
      </c>
      <c r="D76" s="89"/>
      <c r="E76" s="34"/>
      <c r="F76" s="46"/>
      <c r="G76" s="34"/>
      <c r="H76" s="46"/>
      <c r="I76" s="34"/>
      <c r="J76" s="46"/>
      <c r="K76" s="34"/>
      <c r="L76" s="46"/>
      <c r="M76" s="93"/>
      <c r="N76" s="46"/>
      <c r="O76" s="34"/>
      <c r="P76" s="46"/>
      <c r="Q76" s="34"/>
      <c r="R76" s="46"/>
      <c r="S76" s="34"/>
      <c r="T76" s="46"/>
      <c r="U76" s="34"/>
      <c r="V76" s="46"/>
      <c r="W76" s="34"/>
      <c r="X76" s="46"/>
      <c r="Y76" s="34"/>
      <c r="Z76" s="46"/>
      <c r="AA76" s="34"/>
    </row>
    <row r="77" spans="1:27" ht="17.25" customHeight="1" x14ac:dyDescent="0.25">
      <c r="A77" s="592"/>
      <c r="B77" s="590"/>
      <c r="C77" s="88"/>
      <c r="D77" s="89">
        <v>0</v>
      </c>
      <c r="E77" s="34"/>
      <c r="F77" s="46">
        <v>0</v>
      </c>
      <c r="G77" s="34"/>
      <c r="H77" s="46">
        <v>0</v>
      </c>
      <c r="I77" s="34"/>
      <c r="J77" s="46">
        <v>0</v>
      </c>
      <c r="K77" s="34"/>
      <c r="L77" s="46"/>
      <c r="M77" s="93"/>
      <c r="N77" s="46">
        <v>0</v>
      </c>
      <c r="O77" s="34"/>
      <c r="P77" s="46">
        <v>0</v>
      </c>
      <c r="Q77" s="34"/>
      <c r="R77" s="46">
        <v>0</v>
      </c>
      <c r="S77" s="34"/>
      <c r="T77" s="46">
        <v>0</v>
      </c>
      <c r="U77" s="34"/>
      <c r="V77" s="46">
        <v>0</v>
      </c>
      <c r="W77" s="34"/>
      <c r="X77" s="46">
        <v>0</v>
      </c>
      <c r="Y77" s="34"/>
      <c r="Z77" s="46">
        <v>0</v>
      </c>
      <c r="AA77" s="34"/>
    </row>
    <row r="78" spans="1:27" ht="17.25" customHeight="1" x14ac:dyDescent="0.25">
      <c r="A78" s="592"/>
      <c r="B78" s="590"/>
      <c r="C78" s="88"/>
      <c r="D78" s="89">
        <v>0</v>
      </c>
      <c r="E78" s="34"/>
      <c r="F78" s="46">
        <v>0</v>
      </c>
      <c r="G78" s="34"/>
      <c r="H78" s="46">
        <v>0</v>
      </c>
      <c r="I78" s="34"/>
      <c r="J78" s="46">
        <v>0</v>
      </c>
      <c r="K78" s="34"/>
      <c r="L78" s="46"/>
      <c r="M78" s="93"/>
      <c r="N78" s="46">
        <v>0</v>
      </c>
      <c r="O78" s="34"/>
      <c r="P78" s="46">
        <v>0</v>
      </c>
      <c r="Q78" s="34"/>
      <c r="R78" s="46">
        <v>0</v>
      </c>
      <c r="S78" s="34"/>
      <c r="T78" s="46">
        <v>0</v>
      </c>
      <c r="U78" s="34"/>
      <c r="V78" s="46">
        <v>0</v>
      </c>
      <c r="W78" s="34"/>
      <c r="X78" s="46">
        <v>0</v>
      </c>
      <c r="Y78" s="34"/>
      <c r="Z78" s="46">
        <v>0</v>
      </c>
      <c r="AA78" s="34"/>
    </row>
    <row r="79" spans="1:27" ht="4.5" customHeight="1" x14ac:dyDescent="0.25">
      <c r="A79" s="592"/>
      <c r="B79" s="88"/>
      <c r="C79" s="88"/>
      <c r="D79" s="92"/>
      <c r="E79" s="34"/>
      <c r="F79" s="33"/>
      <c r="G79" s="34"/>
      <c r="H79" s="33"/>
      <c r="I79" s="34"/>
      <c r="J79" s="33"/>
      <c r="K79" s="34"/>
      <c r="L79" s="33"/>
      <c r="M79" s="93"/>
      <c r="N79" s="33"/>
      <c r="O79" s="34"/>
      <c r="P79" s="33"/>
      <c r="Q79" s="34"/>
      <c r="R79" s="33"/>
      <c r="S79" s="34"/>
      <c r="T79" s="33"/>
      <c r="U79" s="34"/>
      <c r="V79" s="33"/>
      <c r="W79" s="34"/>
      <c r="X79" s="33"/>
      <c r="Y79" s="34"/>
      <c r="Z79" s="33"/>
      <c r="AA79" s="34"/>
    </row>
    <row r="80" spans="1:27" ht="17.25" customHeight="1" x14ac:dyDescent="0.25">
      <c r="A80" s="592"/>
      <c r="B80" s="591" t="s">
        <v>28</v>
      </c>
      <c r="C80" s="88" t="s">
        <v>56</v>
      </c>
      <c r="D80" s="89">
        <v>150</v>
      </c>
      <c r="E80" s="47">
        <v>180</v>
      </c>
      <c r="F80" s="46">
        <v>150</v>
      </c>
      <c r="G80" s="47"/>
      <c r="H80" s="46">
        <v>150</v>
      </c>
      <c r="I80" s="47"/>
      <c r="J80" s="46">
        <v>150</v>
      </c>
      <c r="K80" s="47"/>
      <c r="L80" s="46"/>
      <c r="M80" s="91"/>
      <c r="N80" s="46">
        <v>150</v>
      </c>
      <c r="O80" s="47"/>
      <c r="P80" s="46">
        <v>150</v>
      </c>
      <c r="Q80" s="47"/>
      <c r="R80" s="46">
        <v>150</v>
      </c>
      <c r="S80" s="47"/>
      <c r="T80" s="46">
        <v>150</v>
      </c>
      <c r="U80" s="47"/>
      <c r="V80" s="46">
        <v>150</v>
      </c>
      <c r="W80" s="47"/>
      <c r="X80" s="46">
        <v>150</v>
      </c>
      <c r="Y80" s="47"/>
      <c r="Z80" s="46">
        <v>150</v>
      </c>
      <c r="AA80" s="47"/>
    </row>
    <row r="81" spans="1:27" ht="17.25" customHeight="1" x14ac:dyDescent="0.25">
      <c r="A81" s="592"/>
      <c r="B81" s="591"/>
      <c r="C81" s="88"/>
      <c r="D81" s="89">
        <v>150</v>
      </c>
      <c r="E81" s="47">
        <v>180</v>
      </c>
      <c r="F81" s="46">
        <v>150</v>
      </c>
      <c r="G81" s="47"/>
      <c r="H81" s="46">
        <v>150</v>
      </c>
      <c r="I81" s="47"/>
      <c r="J81" s="46">
        <v>150</v>
      </c>
      <c r="K81" s="47"/>
      <c r="L81" s="46"/>
      <c r="M81" s="91"/>
      <c r="N81" s="46">
        <v>150</v>
      </c>
      <c r="O81" s="47"/>
      <c r="P81" s="46">
        <v>150</v>
      </c>
      <c r="Q81" s="47"/>
      <c r="R81" s="46">
        <v>150</v>
      </c>
      <c r="S81" s="47"/>
      <c r="T81" s="46">
        <v>150</v>
      </c>
      <c r="U81" s="47"/>
      <c r="V81" s="46">
        <v>150</v>
      </c>
      <c r="W81" s="47"/>
      <c r="X81" s="46">
        <v>150</v>
      </c>
      <c r="Y81" s="47"/>
      <c r="Z81" s="46">
        <v>150</v>
      </c>
      <c r="AA81" s="47"/>
    </row>
    <row r="82" spans="1:27" ht="4.5" customHeight="1" x14ac:dyDescent="0.25">
      <c r="A82" s="592"/>
      <c r="B82" s="88"/>
      <c r="C82" s="88"/>
      <c r="D82" s="92"/>
      <c r="E82" s="34"/>
      <c r="F82" s="33"/>
      <c r="G82" s="34"/>
      <c r="H82" s="33"/>
      <c r="I82" s="34"/>
      <c r="J82" s="33"/>
      <c r="K82" s="34"/>
      <c r="L82" s="33"/>
      <c r="M82" s="93"/>
      <c r="N82" s="33"/>
      <c r="O82" s="34"/>
      <c r="P82" s="33"/>
      <c r="Q82" s="34"/>
      <c r="R82" s="33"/>
      <c r="S82" s="34"/>
      <c r="T82" s="33"/>
      <c r="U82" s="34"/>
      <c r="V82" s="33"/>
      <c r="W82" s="34"/>
      <c r="X82" s="33"/>
      <c r="Y82" s="34"/>
      <c r="Z82" s="33"/>
      <c r="AA82" s="34"/>
    </row>
    <row r="83" spans="1:27" ht="17.25" customHeight="1" x14ac:dyDescent="0.25">
      <c r="A83" s="592"/>
      <c r="B83" s="590" t="s">
        <v>57</v>
      </c>
      <c r="C83" s="88" t="s">
        <v>58</v>
      </c>
      <c r="D83" s="89">
        <v>40</v>
      </c>
      <c r="E83" s="47">
        <v>0</v>
      </c>
      <c r="F83" s="46">
        <v>40</v>
      </c>
      <c r="G83" s="47"/>
      <c r="H83" s="46">
        <v>40</v>
      </c>
      <c r="I83" s="47"/>
      <c r="J83" s="46">
        <v>40</v>
      </c>
      <c r="K83" s="47"/>
      <c r="L83" s="46"/>
      <c r="M83" s="91"/>
      <c r="N83" s="46">
        <v>40</v>
      </c>
      <c r="O83" s="47"/>
      <c r="P83" s="46">
        <v>40</v>
      </c>
      <c r="Q83" s="47"/>
      <c r="R83" s="46">
        <v>40</v>
      </c>
      <c r="S83" s="47"/>
      <c r="T83" s="46">
        <v>40</v>
      </c>
      <c r="U83" s="47"/>
      <c r="V83" s="46">
        <v>40</v>
      </c>
      <c r="W83" s="47"/>
      <c r="X83" s="46">
        <v>40</v>
      </c>
      <c r="Y83" s="47"/>
      <c r="Z83" s="46">
        <v>40</v>
      </c>
      <c r="AA83" s="47"/>
    </row>
    <row r="84" spans="1:27" ht="17.25" customHeight="1" x14ac:dyDescent="0.25">
      <c r="A84" s="592"/>
      <c r="B84" s="590"/>
      <c r="C84" s="88" t="s">
        <v>59</v>
      </c>
      <c r="D84" s="89">
        <v>50</v>
      </c>
      <c r="E84" s="47">
        <v>25</v>
      </c>
      <c r="F84" s="46">
        <v>50</v>
      </c>
      <c r="G84" s="47"/>
      <c r="H84" s="46">
        <v>50</v>
      </c>
      <c r="I84" s="47"/>
      <c r="J84" s="46">
        <v>50</v>
      </c>
      <c r="K84" s="47"/>
      <c r="L84" s="46"/>
      <c r="M84" s="91"/>
      <c r="N84" s="46">
        <v>50</v>
      </c>
      <c r="O84" s="47"/>
      <c r="P84" s="46">
        <v>50</v>
      </c>
      <c r="Q84" s="47"/>
      <c r="R84" s="46">
        <v>50</v>
      </c>
      <c r="S84" s="47"/>
      <c r="T84" s="46">
        <v>50</v>
      </c>
      <c r="U84" s="47"/>
      <c r="V84" s="46">
        <v>50</v>
      </c>
      <c r="W84" s="47"/>
      <c r="X84" s="46">
        <v>50</v>
      </c>
      <c r="Y84" s="47"/>
      <c r="Z84" s="46">
        <v>50</v>
      </c>
      <c r="AA84" s="47"/>
    </row>
    <row r="85" spans="1:27" ht="17.25" customHeight="1" x14ac:dyDescent="0.25">
      <c r="A85" s="592"/>
      <c r="B85" s="590"/>
      <c r="C85" s="88" t="s">
        <v>60</v>
      </c>
      <c r="D85" s="89">
        <v>50</v>
      </c>
      <c r="E85" s="47">
        <v>30</v>
      </c>
      <c r="F85" s="46">
        <v>50</v>
      </c>
      <c r="G85" s="47"/>
      <c r="H85" s="46">
        <v>50</v>
      </c>
      <c r="I85" s="47"/>
      <c r="J85" s="46">
        <v>50</v>
      </c>
      <c r="K85" s="47"/>
      <c r="L85" s="46"/>
      <c r="M85" s="91"/>
      <c r="N85" s="46">
        <v>50</v>
      </c>
      <c r="O85" s="47"/>
      <c r="P85" s="46">
        <v>50</v>
      </c>
      <c r="Q85" s="47"/>
      <c r="R85" s="46">
        <v>50</v>
      </c>
      <c r="S85" s="47"/>
      <c r="T85" s="46">
        <v>50</v>
      </c>
      <c r="U85" s="47"/>
      <c r="V85" s="46">
        <v>50</v>
      </c>
      <c r="W85" s="47"/>
      <c r="X85" s="46">
        <v>50</v>
      </c>
      <c r="Y85" s="47"/>
      <c r="Z85" s="46">
        <v>50</v>
      </c>
      <c r="AA85" s="47"/>
    </row>
    <row r="86" spans="1:27" ht="17.25" customHeight="1" x14ac:dyDescent="0.25">
      <c r="A86" s="592"/>
      <c r="B86" s="590"/>
      <c r="C86" s="88"/>
      <c r="D86" s="89"/>
      <c r="E86" s="47"/>
      <c r="F86" s="46"/>
      <c r="G86" s="47"/>
      <c r="H86" s="46"/>
      <c r="I86" s="47"/>
      <c r="J86" s="46"/>
      <c r="K86" s="47"/>
      <c r="L86" s="46"/>
      <c r="M86" s="91"/>
      <c r="N86" s="46"/>
      <c r="O86" s="47"/>
      <c r="P86" s="46"/>
      <c r="Q86" s="47"/>
      <c r="R86" s="46"/>
      <c r="S86" s="47"/>
      <c r="T86" s="46"/>
      <c r="U86" s="47"/>
      <c r="V86" s="46"/>
      <c r="W86" s="47"/>
      <c r="X86" s="46"/>
      <c r="Y86" s="47"/>
      <c r="Z86" s="46"/>
      <c r="AA86" s="47"/>
    </row>
    <row r="87" spans="1:27" ht="17.25" customHeight="1" x14ac:dyDescent="0.25">
      <c r="A87" s="592"/>
      <c r="B87" s="590"/>
      <c r="C87" s="88"/>
      <c r="D87" s="92"/>
      <c r="E87" s="34"/>
      <c r="F87" s="33"/>
      <c r="G87" s="34"/>
      <c r="H87" s="33"/>
      <c r="I87" s="34"/>
      <c r="J87" s="33"/>
      <c r="K87" s="34"/>
      <c r="L87" s="33"/>
      <c r="M87" s="93"/>
      <c r="N87" s="33"/>
      <c r="O87" s="34"/>
      <c r="P87" s="33"/>
      <c r="Q87" s="34"/>
      <c r="R87" s="33"/>
      <c r="S87" s="34"/>
      <c r="T87" s="33"/>
      <c r="U87" s="34"/>
      <c r="V87" s="33"/>
      <c r="W87" s="34"/>
      <c r="X87" s="33"/>
      <c r="Y87" s="34"/>
      <c r="Z87" s="33"/>
      <c r="AA87" s="34"/>
    </row>
    <row r="88" spans="1:27" ht="4.5" customHeight="1" x14ac:dyDescent="0.25">
      <c r="A88" s="592"/>
      <c r="B88" s="88"/>
      <c r="C88" s="88"/>
      <c r="D88" s="92"/>
      <c r="E88" s="34"/>
      <c r="F88" s="33"/>
      <c r="G88" s="34"/>
      <c r="H88" s="33"/>
      <c r="I88" s="34"/>
      <c r="J88" s="33"/>
      <c r="K88" s="34"/>
      <c r="L88" s="33"/>
      <c r="M88" s="93"/>
      <c r="N88" s="33"/>
      <c r="O88" s="34"/>
      <c r="P88" s="33"/>
      <c r="Q88" s="34"/>
      <c r="R88" s="33"/>
      <c r="S88" s="34"/>
      <c r="T88" s="33"/>
      <c r="U88" s="34"/>
      <c r="V88" s="33"/>
      <c r="W88" s="34"/>
      <c r="X88" s="33"/>
      <c r="Y88" s="34"/>
      <c r="Z88" s="33"/>
      <c r="AA88" s="34"/>
    </row>
    <row r="89" spans="1:27" ht="17.25" customHeight="1" x14ac:dyDescent="0.25">
      <c r="A89" s="592"/>
      <c r="B89" s="87" t="s">
        <v>61</v>
      </c>
      <c r="C89" s="88" t="s">
        <v>62</v>
      </c>
      <c r="D89" s="89">
        <v>20</v>
      </c>
      <c r="E89" s="47">
        <v>20</v>
      </c>
      <c r="F89" s="46">
        <v>20</v>
      </c>
      <c r="G89" s="47"/>
      <c r="H89" s="46">
        <v>20</v>
      </c>
      <c r="I89" s="47"/>
      <c r="J89" s="46">
        <v>20</v>
      </c>
      <c r="K89" s="47"/>
      <c r="L89" s="46"/>
      <c r="M89" s="91"/>
      <c r="N89" s="46">
        <v>20</v>
      </c>
      <c r="O89" s="47"/>
      <c r="P89" s="46">
        <v>20</v>
      </c>
      <c r="Q89" s="47"/>
      <c r="R89" s="46">
        <v>20</v>
      </c>
      <c r="S89" s="47"/>
      <c r="T89" s="46">
        <v>20</v>
      </c>
      <c r="U89" s="47"/>
      <c r="V89" s="46">
        <v>20</v>
      </c>
      <c r="W89" s="47"/>
      <c r="X89" s="46">
        <v>20</v>
      </c>
      <c r="Y89" s="47"/>
      <c r="Z89" s="46">
        <v>20</v>
      </c>
      <c r="AA89" s="47"/>
    </row>
    <row r="90" spans="1:27" ht="4.5" customHeight="1" x14ac:dyDescent="0.25">
      <c r="A90" s="592"/>
      <c r="B90" s="88"/>
      <c r="C90" s="88"/>
      <c r="D90" s="115"/>
      <c r="E90" s="49"/>
      <c r="F90" s="48"/>
      <c r="G90" s="49"/>
      <c r="H90" s="48"/>
      <c r="I90" s="49"/>
      <c r="J90" s="48"/>
      <c r="K90" s="49"/>
      <c r="L90" s="48"/>
      <c r="M90" s="93"/>
      <c r="N90" s="48"/>
      <c r="O90" s="49"/>
      <c r="P90" s="48"/>
      <c r="Q90" s="49"/>
      <c r="R90" s="48"/>
      <c r="S90" s="49"/>
      <c r="T90" s="48"/>
      <c r="U90" s="49"/>
      <c r="V90" s="48"/>
      <c r="W90" s="49"/>
      <c r="X90" s="48"/>
      <c r="Y90" s="49"/>
      <c r="Z90" s="48"/>
      <c r="AA90" s="49"/>
    </row>
    <row r="91" spans="1:27" ht="29.25" customHeight="1" x14ac:dyDescent="0.25">
      <c r="A91" s="592"/>
      <c r="B91" s="97" t="s">
        <v>63</v>
      </c>
      <c r="C91" s="98"/>
      <c r="D91" s="99">
        <f t="shared" ref="D91:AA91" si="6">SUM(D61:D89)</f>
        <v>2000</v>
      </c>
      <c r="E91" s="100">
        <f t="shared" si="6"/>
        <v>1730</v>
      </c>
      <c r="F91" s="101">
        <f t="shared" si="6"/>
        <v>2000</v>
      </c>
      <c r="G91" s="100">
        <f t="shared" si="6"/>
        <v>0</v>
      </c>
      <c r="H91" s="101">
        <f t="shared" si="6"/>
        <v>2000</v>
      </c>
      <c r="I91" s="100">
        <f t="shared" si="6"/>
        <v>0</v>
      </c>
      <c r="J91" s="101">
        <f t="shared" si="6"/>
        <v>2000</v>
      </c>
      <c r="K91" s="100">
        <f t="shared" si="6"/>
        <v>0</v>
      </c>
      <c r="L91" s="101">
        <f t="shared" si="6"/>
        <v>0</v>
      </c>
      <c r="M91" s="102">
        <f t="shared" si="6"/>
        <v>0</v>
      </c>
      <c r="N91" s="52">
        <f t="shared" si="6"/>
        <v>2000</v>
      </c>
      <c r="O91" s="53">
        <f t="shared" si="6"/>
        <v>0</v>
      </c>
      <c r="P91" s="52">
        <f t="shared" si="6"/>
        <v>2000</v>
      </c>
      <c r="Q91" s="53">
        <f t="shared" si="6"/>
        <v>0</v>
      </c>
      <c r="R91" s="52">
        <f t="shared" si="6"/>
        <v>2000</v>
      </c>
      <c r="S91" s="53">
        <f t="shared" si="6"/>
        <v>0</v>
      </c>
      <c r="T91" s="52">
        <f t="shared" si="6"/>
        <v>2000</v>
      </c>
      <c r="U91" s="53">
        <f t="shared" si="6"/>
        <v>0</v>
      </c>
      <c r="V91" s="52">
        <f t="shared" si="6"/>
        <v>2000</v>
      </c>
      <c r="W91" s="53">
        <f t="shared" si="6"/>
        <v>0</v>
      </c>
      <c r="X91" s="52">
        <f t="shared" si="6"/>
        <v>2000</v>
      </c>
      <c r="Y91" s="53">
        <f t="shared" si="6"/>
        <v>0</v>
      </c>
      <c r="Z91" s="52">
        <f t="shared" si="6"/>
        <v>2000</v>
      </c>
      <c r="AA91" s="53">
        <f t="shared" si="6"/>
        <v>0</v>
      </c>
    </row>
    <row r="92" spans="1:27" ht="4.5" customHeight="1" x14ac:dyDescent="0.25">
      <c r="A92" s="592"/>
      <c r="B92" s="88"/>
      <c r="C92" s="107"/>
      <c r="D92" s="116"/>
      <c r="E92" s="62"/>
      <c r="F92" s="35"/>
      <c r="G92" s="62"/>
      <c r="H92" s="35"/>
      <c r="I92" s="62"/>
      <c r="J92" s="35"/>
      <c r="K92" s="62"/>
      <c r="L92" s="35"/>
      <c r="M92" s="117"/>
      <c r="N92" s="35"/>
      <c r="O92" s="62"/>
      <c r="P92" s="35"/>
      <c r="Q92" s="62"/>
      <c r="R92" s="35"/>
      <c r="S92" s="62"/>
      <c r="T92" s="35"/>
      <c r="U92" s="62"/>
      <c r="V92" s="35"/>
      <c r="W92" s="62"/>
      <c r="X92" s="35"/>
      <c r="Y92" s="62"/>
      <c r="Z92" s="35"/>
      <c r="AA92" s="62"/>
    </row>
    <row r="93" spans="1:27" ht="17.25" hidden="1" customHeight="1" x14ac:dyDescent="0.25">
      <c r="A93" s="592"/>
      <c r="B93" s="87" t="s">
        <v>17</v>
      </c>
      <c r="C93" s="107"/>
      <c r="D93" s="118">
        <f t="shared" ref="D93:K93" si="7">D91/$D$13</f>
        <v>0.5</v>
      </c>
      <c r="E93" s="64">
        <f t="shared" si="7"/>
        <v>0.4325</v>
      </c>
      <c r="F93" s="63">
        <f t="shared" si="7"/>
        <v>0.5</v>
      </c>
      <c r="G93" s="64">
        <f t="shared" si="7"/>
        <v>0</v>
      </c>
      <c r="H93" s="63">
        <f t="shared" si="7"/>
        <v>0.5</v>
      </c>
      <c r="I93" s="64">
        <f t="shared" si="7"/>
        <v>0</v>
      </c>
      <c r="J93" s="63">
        <f t="shared" si="7"/>
        <v>0.5</v>
      </c>
      <c r="K93" s="64">
        <f t="shared" si="7"/>
        <v>0</v>
      </c>
      <c r="L93" s="63"/>
      <c r="M93" s="119"/>
      <c r="N93" s="63">
        <f t="shared" ref="N93:AA93" si="8">N91/$D$13</f>
        <v>0.5</v>
      </c>
      <c r="O93" s="64">
        <f t="shared" si="8"/>
        <v>0</v>
      </c>
      <c r="P93" s="63">
        <f t="shared" si="8"/>
        <v>0.5</v>
      </c>
      <c r="Q93" s="64">
        <f t="shared" si="8"/>
        <v>0</v>
      </c>
      <c r="R93" s="63">
        <f t="shared" si="8"/>
        <v>0.5</v>
      </c>
      <c r="S93" s="64">
        <f t="shared" si="8"/>
        <v>0</v>
      </c>
      <c r="T93" s="63">
        <f t="shared" si="8"/>
        <v>0.5</v>
      </c>
      <c r="U93" s="64">
        <f t="shared" si="8"/>
        <v>0</v>
      </c>
      <c r="V93" s="63">
        <f t="shared" si="8"/>
        <v>0.5</v>
      </c>
      <c r="W93" s="64">
        <f t="shared" si="8"/>
        <v>0</v>
      </c>
      <c r="X93" s="63">
        <f t="shared" si="8"/>
        <v>0.5</v>
      </c>
      <c r="Y93" s="64">
        <f t="shared" si="8"/>
        <v>0</v>
      </c>
      <c r="Z93" s="63">
        <f t="shared" si="8"/>
        <v>0.5</v>
      </c>
      <c r="AA93" s="64">
        <f t="shared" si="8"/>
        <v>0</v>
      </c>
    </row>
    <row r="94" spans="1:27" ht="4.5" customHeight="1" x14ac:dyDescent="0.25">
      <c r="A94" s="110"/>
      <c r="B94" s="88"/>
      <c r="C94" s="88"/>
      <c r="D94" s="111"/>
      <c r="E94" s="58"/>
      <c r="F94" s="58"/>
      <c r="G94" s="58"/>
      <c r="H94" s="58"/>
      <c r="I94" s="58"/>
      <c r="J94" s="58"/>
      <c r="K94" s="58"/>
      <c r="L94" s="58"/>
      <c r="M94" s="112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113"/>
    </row>
    <row r="95" spans="1:27" ht="17.25" customHeight="1" x14ac:dyDescent="0.25">
      <c r="A95" s="592" t="s">
        <v>64</v>
      </c>
      <c r="B95" s="590" t="s">
        <v>28</v>
      </c>
      <c r="C95" s="88" t="s">
        <v>65</v>
      </c>
      <c r="D95" s="114">
        <v>0</v>
      </c>
      <c r="E95" s="61">
        <v>150</v>
      </c>
      <c r="F95" s="60">
        <v>0</v>
      </c>
      <c r="G95" s="61"/>
      <c r="H95" s="60">
        <v>0</v>
      </c>
      <c r="I95" s="61"/>
      <c r="J95" s="60">
        <v>0</v>
      </c>
      <c r="K95" s="61"/>
      <c r="L95" s="60"/>
      <c r="M95" s="91"/>
      <c r="N95" s="60">
        <v>0</v>
      </c>
      <c r="O95" s="61"/>
      <c r="P95" s="60">
        <v>0</v>
      </c>
      <c r="Q95" s="61"/>
      <c r="R95" s="60">
        <v>0</v>
      </c>
      <c r="S95" s="61"/>
      <c r="T95" s="60">
        <v>0</v>
      </c>
      <c r="U95" s="61"/>
      <c r="V95" s="60">
        <v>0</v>
      </c>
      <c r="W95" s="61"/>
      <c r="X95" s="60">
        <v>0</v>
      </c>
      <c r="Y95" s="61"/>
      <c r="Z95" s="60">
        <v>0</v>
      </c>
      <c r="AA95" s="61"/>
    </row>
    <row r="96" spans="1:27" ht="17.25" customHeight="1" x14ac:dyDescent="0.25">
      <c r="A96" s="592"/>
      <c r="B96" s="590"/>
      <c r="C96" s="88" t="s">
        <v>66</v>
      </c>
      <c r="D96" s="89">
        <v>0</v>
      </c>
      <c r="E96" s="47">
        <v>0</v>
      </c>
      <c r="F96" s="46">
        <v>0</v>
      </c>
      <c r="G96" s="47"/>
      <c r="H96" s="46">
        <v>0</v>
      </c>
      <c r="I96" s="47"/>
      <c r="J96" s="46">
        <v>0</v>
      </c>
      <c r="K96" s="47"/>
      <c r="L96" s="46"/>
      <c r="M96" s="91"/>
      <c r="N96" s="46">
        <v>0</v>
      </c>
      <c r="O96" s="47"/>
      <c r="P96" s="46">
        <v>0</v>
      </c>
      <c r="Q96" s="47"/>
      <c r="R96" s="46">
        <v>0</v>
      </c>
      <c r="S96" s="47"/>
      <c r="T96" s="46">
        <v>0</v>
      </c>
      <c r="U96" s="47"/>
      <c r="V96" s="46">
        <v>0</v>
      </c>
      <c r="W96" s="47"/>
      <c r="X96" s="46">
        <v>0</v>
      </c>
      <c r="Y96" s="47"/>
      <c r="Z96" s="46">
        <v>0</v>
      </c>
      <c r="AA96" s="47"/>
    </row>
    <row r="97" spans="1:27" ht="17.25" customHeight="1" x14ac:dyDescent="0.25">
      <c r="A97" s="592"/>
      <c r="B97" s="590"/>
      <c r="C97" s="88"/>
      <c r="D97" s="89">
        <v>0</v>
      </c>
      <c r="E97" s="47">
        <v>0</v>
      </c>
      <c r="F97" s="46">
        <v>0</v>
      </c>
      <c r="G97" s="47"/>
      <c r="H97" s="46">
        <v>0</v>
      </c>
      <c r="I97" s="47"/>
      <c r="J97" s="46">
        <v>0</v>
      </c>
      <c r="K97" s="47"/>
      <c r="L97" s="46"/>
      <c r="M97" s="91"/>
      <c r="N97" s="46">
        <v>0</v>
      </c>
      <c r="O97" s="47"/>
      <c r="P97" s="46">
        <v>0</v>
      </c>
      <c r="Q97" s="47"/>
      <c r="R97" s="46">
        <v>0</v>
      </c>
      <c r="S97" s="47"/>
      <c r="T97" s="46">
        <v>0</v>
      </c>
      <c r="U97" s="47"/>
      <c r="V97" s="46">
        <v>0</v>
      </c>
      <c r="W97" s="47"/>
      <c r="X97" s="46">
        <v>0</v>
      </c>
      <c r="Y97" s="47"/>
      <c r="Z97" s="46">
        <v>0</v>
      </c>
      <c r="AA97" s="47"/>
    </row>
    <row r="98" spans="1:27" ht="4.5" customHeight="1" x14ac:dyDescent="0.25">
      <c r="A98" s="592"/>
      <c r="B98" s="88"/>
      <c r="C98" s="88"/>
      <c r="D98" s="92"/>
      <c r="E98" s="34"/>
      <c r="F98" s="33"/>
      <c r="G98" s="34"/>
      <c r="H98" s="33"/>
      <c r="I98" s="34"/>
      <c r="J98" s="33"/>
      <c r="K98" s="34"/>
      <c r="L98" s="33"/>
      <c r="M98" s="93"/>
      <c r="N98" s="33"/>
      <c r="O98" s="34"/>
      <c r="P98" s="33"/>
      <c r="Q98" s="34"/>
      <c r="R98" s="33"/>
      <c r="S98" s="34"/>
      <c r="T98" s="33"/>
      <c r="U98" s="34"/>
      <c r="V98" s="33"/>
      <c r="W98" s="34"/>
      <c r="X98" s="33"/>
      <c r="Y98" s="34"/>
      <c r="Z98" s="33"/>
      <c r="AA98" s="34"/>
    </row>
    <row r="99" spans="1:27" ht="17.25" customHeight="1" x14ac:dyDescent="0.25">
      <c r="A99" s="592"/>
      <c r="B99" s="590" t="s">
        <v>67</v>
      </c>
      <c r="C99" s="88" t="s">
        <v>68</v>
      </c>
      <c r="D99" s="89">
        <v>60</v>
      </c>
      <c r="E99" s="47">
        <v>80</v>
      </c>
      <c r="F99" s="46">
        <v>60</v>
      </c>
      <c r="G99" s="47"/>
      <c r="H99" s="46">
        <v>60</v>
      </c>
      <c r="I99" s="47"/>
      <c r="J99" s="46">
        <v>60</v>
      </c>
      <c r="K99" s="47"/>
      <c r="L99" s="46"/>
      <c r="M99" s="91"/>
      <c r="N99" s="46">
        <v>60</v>
      </c>
      <c r="O99" s="47"/>
      <c r="P99" s="46">
        <v>60</v>
      </c>
      <c r="Q99" s="47"/>
      <c r="R99" s="46">
        <v>60</v>
      </c>
      <c r="S99" s="47"/>
      <c r="T99" s="46">
        <v>60</v>
      </c>
      <c r="U99" s="47"/>
      <c r="V99" s="46">
        <v>60</v>
      </c>
      <c r="W99" s="47"/>
      <c r="X99" s="46">
        <v>60</v>
      </c>
      <c r="Y99" s="47"/>
      <c r="Z99" s="46">
        <v>60</v>
      </c>
      <c r="AA99" s="47"/>
    </row>
    <row r="100" spans="1:27" ht="17.25" customHeight="1" x14ac:dyDescent="0.25">
      <c r="A100" s="592"/>
      <c r="B100" s="590"/>
      <c r="C100" s="88" t="s">
        <v>69</v>
      </c>
      <c r="D100" s="89">
        <v>20</v>
      </c>
      <c r="E100" s="47">
        <v>0</v>
      </c>
      <c r="F100" s="46">
        <v>20</v>
      </c>
      <c r="G100" s="47"/>
      <c r="H100" s="46">
        <v>20</v>
      </c>
      <c r="I100" s="47"/>
      <c r="J100" s="46">
        <v>20</v>
      </c>
      <c r="K100" s="47"/>
      <c r="L100" s="46"/>
      <c r="M100" s="91"/>
      <c r="N100" s="46">
        <v>20</v>
      </c>
      <c r="O100" s="47"/>
      <c r="P100" s="46">
        <v>20</v>
      </c>
      <c r="Q100" s="47"/>
      <c r="R100" s="46">
        <v>20</v>
      </c>
      <c r="S100" s="47"/>
      <c r="T100" s="46">
        <v>20</v>
      </c>
      <c r="U100" s="47"/>
      <c r="V100" s="46">
        <v>20</v>
      </c>
      <c r="W100" s="47"/>
      <c r="X100" s="46">
        <v>20</v>
      </c>
      <c r="Y100" s="47"/>
      <c r="Z100" s="46">
        <v>20</v>
      </c>
      <c r="AA100" s="47"/>
    </row>
    <row r="101" spans="1:27" ht="4.5" customHeight="1" x14ac:dyDescent="0.25">
      <c r="A101" s="592"/>
      <c r="B101" s="88"/>
      <c r="C101" s="88"/>
      <c r="D101" s="92"/>
      <c r="E101" s="34"/>
      <c r="F101" s="33"/>
      <c r="G101" s="34"/>
      <c r="H101" s="33"/>
      <c r="I101" s="34"/>
      <c r="J101" s="33"/>
      <c r="K101" s="34"/>
      <c r="L101" s="33"/>
      <c r="M101" s="93"/>
      <c r="N101" s="33"/>
      <c r="O101" s="34"/>
      <c r="P101" s="33"/>
      <c r="Q101" s="34"/>
      <c r="R101" s="33"/>
      <c r="S101" s="34"/>
      <c r="T101" s="33"/>
      <c r="U101" s="34"/>
      <c r="V101" s="33"/>
      <c r="W101" s="34"/>
      <c r="X101" s="33"/>
      <c r="Y101" s="34"/>
      <c r="Z101" s="33"/>
      <c r="AA101" s="34"/>
    </row>
    <row r="102" spans="1:27" ht="17.25" customHeight="1" x14ac:dyDescent="0.25">
      <c r="A102" s="592"/>
      <c r="B102" s="590" t="s">
        <v>32</v>
      </c>
      <c r="C102" s="88" t="s">
        <v>70</v>
      </c>
      <c r="D102" s="89">
        <v>0</v>
      </c>
      <c r="E102" s="47">
        <v>0</v>
      </c>
      <c r="F102" s="46">
        <v>0</v>
      </c>
      <c r="G102" s="47"/>
      <c r="H102" s="46">
        <v>0</v>
      </c>
      <c r="I102" s="47"/>
      <c r="J102" s="46">
        <v>0</v>
      </c>
      <c r="K102" s="47"/>
      <c r="L102" s="46"/>
      <c r="M102" s="91"/>
      <c r="N102" s="46">
        <v>0</v>
      </c>
      <c r="O102" s="47"/>
      <c r="P102" s="46">
        <v>0</v>
      </c>
      <c r="Q102" s="47"/>
      <c r="R102" s="46">
        <v>0</v>
      </c>
      <c r="S102" s="47"/>
      <c r="T102" s="46">
        <v>0</v>
      </c>
      <c r="U102" s="47"/>
      <c r="V102" s="46">
        <v>0</v>
      </c>
      <c r="W102" s="47"/>
      <c r="X102" s="46">
        <v>0</v>
      </c>
      <c r="Y102" s="47"/>
      <c r="Z102" s="46">
        <v>0</v>
      </c>
      <c r="AA102" s="47"/>
    </row>
    <row r="103" spans="1:27" ht="17.25" customHeight="1" x14ac:dyDescent="0.25">
      <c r="A103" s="592"/>
      <c r="B103" s="590"/>
      <c r="C103" s="88" t="s">
        <v>71</v>
      </c>
      <c r="D103" s="89"/>
      <c r="E103" s="47"/>
      <c r="F103" s="46"/>
      <c r="G103" s="47"/>
      <c r="H103" s="46"/>
      <c r="I103" s="47"/>
      <c r="J103" s="46"/>
      <c r="K103" s="47"/>
      <c r="L103" s="46"/>
      <c r="M103" s="91"/>
      <c r="N103" s="46"/>
      <c r="O103" s="47"/>
      <c r="P103" s="46"/>
      <c r="Q103" s="47"/>
      <c r="R103" s="46"/>
      <c r="S103" s="47"/>
      <c r="T103" s="46"/>
      <c r="U103" s="47"/>
      <c r="V103" s="46"/>
      <c r="W103" s="47"/>
      <c r="X103" s="46"/>
      <c r="Y103" s="47"/>
      <c r="Z103" s="46"/>
      <c r="AA103" s="47"/>
    </row>
    <row r="104" spans="1:27" ht="17.25" customHeight="1" x14ac:dyDescent="0.25">
      <c r="A104" s="592"/>
      <c r="B104" s="590"/>
      <c r="C104" s="88"/>
      <c r="D104" s="89">
        <v>0</v>
      </c>
      <c r="E104" s="47">
        <v>0</v>
      </c>
      <c r="F104" s="46">
        <v>0</v>
      </c>
      <c r="G104" s="47"/>
      <c r="H104" s="46">
        <v>0</v>
      </c>
      <c r="I104" s="47"/>
      <c r="J104" s="46">
        <v>0</v>
      </c>
      <c r="K104" s="47"/>
      <c r="L104" s="46"/>
      <c r="M104" s="91"/>
      <c r="N104" s="46">
        <v>0</v>
      </c>
      <c r="O104" s="47"/>
      <c r="P104" s="46">
        <v>0</v>
      </c>
      <c r="Q104" s="47"/>
      <c r="R104" s="46">
        <v>0</v>
      </c>
      <c r="S104" s="47"/>
      <c r="T104" s="46">
        <v>0</v>
      </c>
      <c r="U104" s="47"/>
      <c r="V104" s="46">
        <v>0</v>
      </c>
      <c r="W104" s="47"/>
      <c r="X104" s="46">
        <v>0</v>
      </c>
      <c r="Y104" s="47"/>
      <c r="Z104" s="46">
        <v>0</v>
      </c>
      <c r="AA104" s="47"/>
    </row>
    <row r="105" spans="1:27" ht="4.5" customHeight="1" x14ac:dyDescent="0.25">
      <c r="A105" s="592"/>
      <c r="B105" s="88"/>
      <c r="C105" s="88"/>
      <c r="D105" s="115"/>
      <c r="E105" s="49"/>
      <c r="F105" s="48"/>
      <c r="G105" s="49"/>
      <c r="H105" s="48"/>
      <c r="I105" s="49"/>
      <c r="J105" s="48"/>
      <c r="K105" s="49"/>
      <c r="L105" s="48"/>
      <c r="M105" s="93"/>
      <c r="N105" s="48"/>
      <c r="O105" s="49"/>
      <c r="P105" s="48"/>
      <c r="Q105" s="49"/>
      <c r="R105" s="48"/>
      <c r="S105" s="49"/>
      <c r="T105" s="48"/>
      <c r="U105" s="49"/>
      <c r="V105" s="48"/>
      <c r="W105" s="49"/>
      <c r="X105" s="48"/>
      <c r="Y105" s="49"/>
      <c r="Z105" s="48"/>
      <c r="AA105" s="49"/>
    </row>
    <row r="106" spans="1:27" ht="17.25" customHeight="1" x14ac:dyDescent="0.25">
      <c r="A106" s="592"/>
      <c r="B106" s="97" t="s">
        <v>72</v>
      </c>
      <c r="C106" s="98"/>
      <c r="D106" s="99">
        <f t="shared" ref="D106:AA106" si="9">SUM(D95:D104)</f>
        <v>80</v>
      </c>
      <c r="E106" s="100">
        <f t="shared" si="9"/>
        <v>230</v>
      </c>
      <c r="F106" s="101">
        <f t="shared" si="9"/>
        <v>80</v>
      </c>
      <c r="G106" s="100">
        <f t="shared" si="9"/>
        <v>0</v>
      </c>
      <c r="H106" s="101">
        <f t="shared" si="9"/>
        <v>80</v>
      </c>
      <c r="I106" s="100">
        <f t="shared" si="9"/>
        <v>0</v>
      </c>
      <c r="J106" s="101">
        <f t="shared" si="9"/>
        <v>80</v>
      </c>
      <c r="K106" s="100">
        <f t="shared" si="9"/>
        <v>0</v>
      </c>
      <c r="L106" s="101">
        <f t="shared" si="9"/>
        <v>0</v>
      </c>
      <c r="M106" s="102">
        <f t="shared" si="9"/>
        <v>0</v>
      </c>
      <c r="N106" s="65">
        <f t="shared" si="9"/>
        <v>80</v>
      </c>
      <c r="O106" s="66">
        <f t="shared" si="9"/>
        <v>0</v>
      </c>
      <c r="P106" s="65">
        <f t="shared" si="9"/>
        <v>80</v>
      </c>
      <c r="Q106" s="66">
        <f t="shared" si="9"/>
        <v>0</v>
      </c>
      <c r="R106" s="65">
        <f t="shared" si="9"/>
        <v>80</v>
      </c>
      <c r="S106" s="66">
        <f t="shared" si="9"/>
        <v>0</v>
      </c>
      <c r="T106" s="65">
        <f t="shared" si="9"/>
        <v>80</v>
      </c>
      <c r="U106" s="66">
        <f t="shared" si="9"/>
        <v>0</v>
      </c>
      <c r="V106" s="65">
        <f t="shared" si="9"/>
        <v>80</v>
      </c>
      <c r="W106" s="66">
        <f t="shared" si="9"/>
        <v>0</v>
      </c>
      <c r="X106" s="65">
        <f t="shared" si="9"/>
        <v>80</v>
      </c>
      <c r="Y106" s="66">
        <f t="shared" si="9"/>
        <v>0</v>
      </c>
      <c r="Z106" s="65">
        <f t="shared" si="9"/>
        <v>80</v>
      </c>
      <c r="AA106" s="66">
        <f t="shared" si="9"/>
        <v>0</v>
      </c>
    </row>
    <row r="107" spans="1:27" ht="4.5" customHeight="1" x14ac:dyDescent="0.25">
      <c r="A107" s="592"/>
      <c r="B107" s="107"/>
      <c r="C107" s="107"/>
      <c r="D107" s="116"/>
      <c r="E107" s="62"/>
      <c r="F107" s="35"/>
      <c r="G107" s="62"/>
      <c r="H107" s="35"/>
      <c r="I107" s="62"/>
      <c r="J107" s="35"/>
      <c r="K107" s="62"/>
      <c r="L107" s="35"/>
      <c r="M107" s="117"/>
      <c r="N107" s="35"/>
      <c r="O107" s="62"/>
      <c r="P107" s="35"/>
      <c r="Q107" s="62"/>
      <c r="R107" s="35"/>
      <c r="S107" s="62"/>
      <c r="T107" s="35"/>
      <c r="U107" s="62"/>
      <c r="V107" s="35"/>
      <c r="W107" s="62"/>
      <c r="X107" s="35"/>
      <c r="Y107" s="62"/>
      <c r="Z107" s="35"/>
      <c r="AA107" s="62"/>
    </row>
    <row r="108" spans="1:27" ht="17.25" hidden="1" customHeight="1" x14ac:dyDescent="0.25">
      <c r="A108" s="592"/>
      <c r="B108" s="87" t="s">
        <v>17</v>
      </c>
      <c r="C108" s="107"/>
      <c r="D108" s="118">
        <f t="shared" ref="D108:K108" si="10">D106/$D$13</f>
        <v>0.02</v>
      </c>
      <c r="E108" s="64">
        <f t="shared" si="10"/>
        <v>5.7500000000000002E-2</v>
      </c>
      <c r="F108" s="63">
        <f t="shared" si="10"/>
        <v>0.02</v>
      </c>
      <c r="G108" s="64">
        <f t="shared" si="10"/>
        <v>0</v>
      </c>
      <c r="H108" s="63">
        <f t="shared" si="10"/>
        <v>0.02</v>
      </c>
      <c r="I108" s="64">
        <f t="shared" si="10"/>
        <v>0</v>
      </c>
      <c r="J108" s="63">
        <f t="shared" si="10"/>
        <v>0.02</v>
      </c>
      <c r="K108" s="64">
        <f t="shared" si="10"/>
        <v>0</v>
      </c>
      <c r="L108" s="63"/>
      <c r="M108" s="119"/>
      <c r="N108" s="63">
        <f t="shared" ref="N108:AA108" si="11">N106/$D$13</f>
        <v>0.02</v>
      </c>
      <c r="O108" s="64">
        <f t="shared" si="11"/>
        <v>0</v>
      </c>
      <c r="P108" s="63">
        <f t="shared" si="11"/>
        <v>0.02</v>
      </c>
      <c r="Q108" s="64">
        <f t="shared" si="11"/>
        <v>0</v>
      </c>
      <c r="R108" s="63">
        <f t="shared" si="11"/>
        <v>0.02</v>
      </c>
      <c r="S108" s="64">
        <f t="shared" si="11"/>
        <v>0</v>
      </c>
      <c r="T108" s="63">
        <f t="shared" si="11"/>
        <v>0.02</v>
      </c>
      <c r="U108" s="64">
        <f t="shared" si="11"/>
        <v>0</v>
      </c>
      <c r="V108" s="63">
        <f t="shared" si="11"/>
        <v>0.02</v>
      </c>
      <c r="W108" s="64">
        <f t="shared" si="11"/>
        <v>0</v>
      </c>
      <c r="X108" s="63">
        <f t="shared" si="11"/>
        <v>0.02</v>
      </c>
      <c r="Y108" s="64">
        <f t="shared" si="11"/>
        <v>0</v>
      </c>
      <c r="Z108" s="63">
        <f t="shared" si="11"/>
        <v>0.02</v>
      </c>
      <c r="AA108" s="64">
        <f t="shared" si="11"/>
        <v>0</v>
      </c>
    </row>
    <row r="109" spans="1:27" ht="4.5" customHeight="1" x14ac:dyDescent="0.25">
      <c r="A109" s="110"/>
      <c r="B109" s="88"/>
      <c r="C109" s="88"/>
      <c r="D109" s="111"/>
      <c r="E109" s="58"/>
      <c r="F109" s="58"/>
      <c r="G109" s="58"/>
      <c r="H109" s="58"/>
      <c r="I109" s="58"/>
      <c r="J109" s="58"/>
      <c r="K109" s="58"/>
      <c r="L109" s="58"/>
      <c r="M109" s="112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113"/>
    </row>
    <row r="110" spans="1:27" ht="17.25" customHeight="1" x14ac:dyDescent="0.25">
      <c r="A110" s="592" t="s">
        <v>73</v>
      </c>
      <c r="B110" s="590" t="s">
        <v>74</v>
      </c>
      <c r="C110" s="88" t="s">
        <v>75</v>
      </c>
      <c r="D110" s="114">
        <v>0</v>
      </c>
      <c r="E110" s="61">
        <v>0</v>
      </c>
      <c r="F110" s="60">
        <v>0</v>
      </c>
      <c r="G110" s="61">
        <v>0</v>
      </c>
      <c r="H110" s="60">
        <v>0</v>
      </c>
      <c r="I110" s="61">
        <v>0</v>
      </c>
      <c r="J110" s="60">
        <v>0</v>
      </c>
      <c r="K110" s="61">
        <v>0</v>
      </c>
      <c r="L110" s="60"/>
      <c r="M110" s="91"/>
      <c r="N110" s="60">
        <v>0</v>
      </c>
      <c r="O110" s="61">
        <v>0</v>
      </c>
      <c r="P110" s="60">
        <v>0</v>
      </c>
      <c r="Q110" s="61">
        <v>0</v>
      </c>
      <c r="R110" s="60">
        <v>0</v>
      </c>
      <c r="S110" s="61">
        <v>0</v>
      </c>
      <c r="T110" s="60">
        <v>0</v>
      </c>
      <c r="U110" s="61">
        <v>0</v>
      </c>
      <c r="V110" s="60">
        <v>0</v>
      </c>
      <c r="W110" s="61">
        <v>0</v>
      </c>
      <c r="X110" s="60">
        <v>0</v>
      </c>
      <c r="Y110" s="61">
        <v>0</v>
      </c>
      <c r="Z110" s="60">
        <v>0</v>
      </c>
      <c r="AA110" s="61">
        <v>0</v>
      </c>
    </row>
    <row r="111" spans="1:27" ht="17.25" customHeight="1" x14ac:dyDescent="0.25">
      <c r="A111" s="592"/>
      <c r="B111" s="590"/>
      <c r="C111" s="88" t="s">
        <v>97</v>
      </c>
      <c r="D111" s="89">
        <v>150</v>
      </c>
      <c r="E111" s="47">
        <v>100</v>
      </c>
      <c r="F111" s="46">
        <v>150</v>
      </c>
      <c r="G111" s="47"/>
      <c r="H111" s="46">
        <v>150</v>
      </c>
      <c r="I111" s="47"/>
      <c r="J111" s="46">
        <v>150</v>
      </c>
      <c r="K111" s="47"/>
      <c r="L111" s="46"/>
      <c r="M111" s="91"/>
      <c r="N111" s="46">
        <v>150</v>
      </c>
      <c r="O111" s="47"/>
      <c r="P111" s="46">
        <v>150</v>
      </c>
      <c r="Q111" s="47"/>
      <c r="R111" s="46">
        <v>150</v>
      </c>
      <c r="S111" s="47"/>
      <c r="T111" s="46">
        <v>150</v>
      </c>
      <c r="U111" s="47"/>
      <c r="V111" s="46">
        <v>150</v>
      </c>
      <c r="W111" s="47"/>
      <c r="X111" s="46">
        <v>150</v>
      </c>
      <c r="Y111" s="47"/>
      <c r="Z111" s="46">
        <v>150</v>
      </c>
      <c r="AA111" s="47"/>
    </row>
    <row r="112" spans="1:27" ht="17.25" customHeight="1" x14ac:dyDescent="0.25">
      <c r="A112" s="592"/>
      <c r="B112" s="590"/>
      <c r="C112" s="88"/>
      <c r="D112" s="89"/>
      <c r="E112" s="47"/>
      <c r="F112" s="46"/>
      <c r="G112" s="47"/>
      <c r="H112" s="46"/>
      <c r="I112" s="47"/>
      <c r="J112" s="46"/>
      <c r="K112" s="47"/>
      <c r="L112" s="46"/>
      <c r="M112" s="91"/>
      <c r="N112" s="46"/>
      <c r="O112" s="47"/>
      <c r="P112" s="46"/>
      <c r="Q112" s="47"/>
      <c r="R112" s="46"/>
      <c r="S112" s="47"/>
      <c r="T112" s="46"/>
      <c r="U112" s="47"/>
      <c r="V112" s="46"/>
      <c r="W112" s="47"/>
      <c r="X112" s="46"/>
      <c r="Y112" s="47"/>
      <c r="Z112" s="46"/>
      <c r="AA112" s="47"/>
    </row>
    <row r="113" spans="1:27" ht="17.25" customHeight="1" x14ac:dyDescent="0.25">
      <c r="A113" s="592"/>
      <c r="B113" s="590"/>
      <c r="C113" s="88"/>
      <c r="D113" s="89"/>
      <c r="E113" s="47"/>
      <c r="F113" s="46"/>
      <c r="G113" s="47"/>
      <c r="H113" s="46"/>
      <c r="I113" s="47"/>
      <c r="J113" s="46"/>
      <c r="K113" s="47"/>
      <c r="L113" s="46"/>
      <c r="M113" s="91"/>
      <c r="N113" s="46"/>
      <c r="O113" s="47"/>
      <c r="P113" s="46"/>
      <c r="Q113" s="47"/>
      <c r="R113" s="46"/>
      <c r="S113" s="47"/>
      <c r="T113" s="46"/>
      <c r="U113" s="47"/>
      <c r="V113" s="46"/>
      <c r="W113" s="47"/>
      <c r="X113" s="46"/>
      <c r="Y113" s="47"/>
      <c r="Z113" s="46"/>
      <c r="AA113" s="47"/>
    </row>
    <row r="114" spans="1:27" ht="4.5" customHeight="1" x14ac:dyDescent="0.25">
      <c r="A114" s="592"/>
      <c r="B114" s="88"/>
      <c r="C114" s="88"/>
      <c r="D114" s="92"/>
      <c r="E114" s="34"/>
      <c r="F114" s="33"/>
      <c r="G114" s="34"/>
      <c r="H114" s="33"/>
      <c r="I114" s="34"/>
      <c r="J114" s="33"/>
      <c r="K114" s="34"/>
      <c r="L114" s="33"/>
      <c r="M114" s="93"/>
      <c r="N114" s="33"/>
      <c r="O114" s="34"/>
      <c r="P114" s="33"/>
      <c r="Q114" s="34"/>
      <c r="R114" s="33"/>
      <c r="S114" s="34"/>
      <c r="T114" s="33"/>
      <c r="U114" s="34"/>
      <c r="V114" s="33"/>
      <c r="W114" s="34"/>
      <c r="X114" s="33"/>
      <c r="Y114" s="34"/>
      <c r="Z114" s="33"/>
      <c r="AA114" s="34"/>
    </row>
    <row r="115" spans="1:27" ht="17.25" customHeight="1" x14ac:dyDescent="0.25">
      <c r="A115" s="592"/>
      <c r="B115" s="590" t="s">
        <v>77</v>
      </c>
      <c r="C115" s="88" t="s">
        <v>78</v>
      </c>
      <c r="D115" s="89">
        <v>130</v>
      </c>
      <c r="E115" s="47">
        <v>130</v>
      </c>
      <c r="F115" s="46">
        <v>130</v>
      </c>
      <c r="G115" s="47"/>
      <c r="H115" s="46">
        <v>130</v>
      </c>
      <c r="I115" s="47"/>
      <c r="J115" s="46">
        <v>130</v>
      </c>
      <c r="K115" s="47"/>
      <c r="L115" s="46"/>
      <c r="M115" s="91"/>
      <c r="N115" s="46">
        <v>130</v>
      </c>
      <c r="O115" s="47"/>
      <c r="P115" s="46">
        <v>130</v>
      </c>
      <c r="Q115" s="47"/>
      <c r="R115" s="46">
        <v>130</v>
      </c>
      <c r="S115" s="47"/>
      <c r="T115" s="46">
        <v>130</v>
      </c>
      <c r="U115" s="47"/>
      <c r="V115" s="46">
        <v>130</v>
      </c>
      <c r="W115" s="47"/>
      <c r="X115" s="46">
        <v>130</v>
      </c>
      <c r="Y115" s="47"/>
      <c r="Z115" s="46">
        <v>130</v>
      </c>
      <c r="AA115" s="47"/>
    </row>
    <row r="116" spans="1:27" ht="17.25" customHeight="1" x14ac:dyDescent="0.25">
      <c r="A116" s="592"/>
      <c r="B116" s="590"/>
      <c r="C116" s="88" t="s">
        <v>79</v>
      </c>
      <c r="D116" s="89">
        <v>60</v>
      </c>
      <c r="E116" s="47">
        <v>80</v>
      </c>
      <c r="F116" s="46">
        <v>60</v>
      </c>
      <c r="G116" s="47"/>
      <c r="H116" s="46">
        <v>60</v>
      </c>
      <c r="I116" s="47"/>
      <c r="J116" s="46">
        <v>60</v>
      </c>
      <c r="K116" s="47"/>
      <c r="L116" s="46"/>
      <c r="M116" s="91"/>
      <c r="N116" s="46">
        <v>60</v>
      </c>
      <c r="O116" s="47"/>
      <c r="P116" s="46">
        <v>60</v>
      </c>
      <c r="Q116" s="47"/>
      <c r="R116" s="46">
        <v>60</v>
      </c>
      <c r="S116" s="47"/>
      <c r="T116" s="46">
        <v>60</v>
      </c>
      <c r="U116" s="47"/>
      <c r="V116" s="46">
        <v>60</v>
      </c>
      <c r="W116" s="47"/>
      <c r="X116" s="46">
        <v>60</v>
      </c>
      <c r="Y116" s="47"/>
      <c r="Z116" s="46">
        <v>60</v>
      </c>
      <c r="AA116" s="47"/>
    </row>
    <row r="117" spans="1:27" ht="17.25" customHeight="1" x14ac:dyDescent="0.25">
      <c r="A117" s="592"/>
      <c r="B117" s="590"/>
      <c r="C117" s="88" t="s">
        <v>80</v>
      </c>
      <c r="D117" s="89">
        <v>0</v>
      </c>
      <c r="E117" s="47">
        <v>0</v>
      </c>
      <c r="F117" s="46">
        <v>0</v>
      </c>
      <c r="G117" s="47"/>
      <c r="H117" s="46">
        <v>0</v>
      </c>
      <c r="I117" s="47"/>
      <c r="J117" s="46">
        <v>0</v>
      </c>
      <c r="K117" s="47"/>
      <c r="L117" s="46"/>
      <c r="M117" s="91"/>
      <c r="N117" s="46">
        <v>0</v>
      </c>
      <c r="O117" s="47"/>
      <c r="P117" s="46">
        <v>0</v>
      </c>
      <c r="Q117" s="47"/>
      <c r="R117" s="46">
        <v>0</v>
      </c>
      <c r="S117" s="47"/>
      <c r="T117" s="46">
        <v>0</v>
      </c>
      <c r="U117" s="47"/>
      <c r="V117" s="46">
        <v>0</v>
      </c>
      <c r="W117" s="47"/>
      <c r="X117" s="46">
        <v>0</v>
      </c>
      <c r="Y117" s="47"/>
      <c r="Z117" s="46">
        <v>0</v>
      </c>
      <c r="AA117" s="47"/>
    </row>
    <row r="118" spans="1:27" ht="17.25" customHeight="1" x14ac:dyDescent="0.25">
      <c r="A118" s="592"/>
      <c r="B118" s="590"/>
      <c r="C118" s="88"/>
      <c r="D118" s="89"/>
      <c r="E118" s="47"/>
      <c r="F118" s="46"/>
      <c r="G118" s="47"/>
      <c r="H118" s="46"/>
      <c r="I118" s="47"/>
      <c r="J118" s="46"/>
      <c r="K118" s="47"/>
      <c r="L118" s="46"/>
      <c r="M118" s="91"/>
      <c r="N118" s="46"/>
      <c r="O118" s="47"/>
      <c r="P118" s="46"/>
      <c r="Q118" s="47"/>
      <c r="R118" s="46"/>
      <c r="S118" s="47"/>
      <c r="T118" s="46"/>
      <c r="U118" s="47"/>
      <c r="V118" s="46"/>
      <c r="W118" s="47"/>
      <c r="X118" s="46"/>
      <c r="Y118" s="47"/>
      <c r="Z118" s="46"/>
      <c r="AA118" s="47"/>
    </row>
    <row r="119" spans="1:27" ht="17.25" customHeight="1" x14ac:dyDescent="0.25">
      <c r="A119" s="592"/>
      <c r="B119" s="590"/>
      <c r="C119" s="88"/>
      <c r="D119" s="89">
        <v>0</v>
      </c>
      <c r="E119" s="47">
        <v>0</v>
      </c>
      <c r="F119" s="46">
        <v>0</v>
      </c>
      <c r="G119" s="47"/>
      <c r="H119" s="46">
        <v>0</v>
      </c>
      <c r="I119" s="47"/>
      <c r="J119" s="46">
        <v>0</v>
      </c>
      <c r="K119" s="47"/>
      <c r="L119" s="46"/>
      <c r="M119" s="91"/>
      <c r="N119" s="46">
        <v>0</v>
      </c>
      <c r="O119" s="47"/>
      <c r="P119" s="46">
        <v>0</v>
      </c>
      <c r="Q119" s="47"/>
      <c r="R119" s="46">
        <v>0</v>
      </c>
      <c r="S119" s="47"/>
      <c r="T119" s="46">
        <v>0</v>
      </c>
      <c r="U119" s="47"/>
      <c r="V119" s="46">
        <v>0</v>
      </c>
      <c r="W119" s="47"/>
      <c r="X119" s="46">
        <v>0</v>
      </c>
      <c r="Y119" s="47"/>
      <c r="Z119" s="46">
        <v>0</v>
      </c>
      <c r="AA119" s="47"/>
    </row>
    <row r="120" spans="1:27" ht="4.5" customHeight="1" x14ac:dyDescent="0.25">
      <c r="A120" s="592"/>
      <c r="B120" s="88"/>
      <c r="C120" s="88"/>
      <c r="D120" s="92"/>
      <c r="E120" s="34"/>
      <c r="F120" s="33"/>
      <c r="G120" s="34"/>
      <c r="H120" s="33"/>
      <c r="I120" s="34"/>
      <c r="J120" s="33"/>
      <c r="K120" s="34"/>
      <c r="L120" s="33"/>
      <c r="M120" s="93"/>
      <c r="N120" s="33"/>
      <c r="O120" s="34"/>
      <c r="P120" s="33"/>
      <c r="Q120" s="34"/>
      <c r="R120" s="33"/>
      <c r="S120" s="34"/>
      <c r="T120" s="33"/>
      <c r="U120" s="34"/>
      <c r="V120" s="33"/>
      <c r="W120" s="34"/>
      <c r="X120" s="33"/>
      <c r="Y120" s="34"/>
      <c r="Z120" s="33"/>
      <c r="AA120" s="34"/>
    </row>
    <row r="121" spans="1:27" ht="17.25" customHeight="1" x14ac:dyDescent="0.25">
      <c r="A121" s="592"/>
      <c r="B121" s="590" t="s">
        <v>6</v>
      </c>
      <c r="C121" s="88" t="s">
        <v>81</v>
      </c>
      <c r="D121" s="89">
        <v>100</v>
      </c>
      <c r="E121" s="47">
        <v>110</v>
      </c>
      <c r="F121" s="46">
        <v>100</v>
      </c>
      <c r="G121" s="47"/>
      <c r="H121" s="46">
        <v>100</v>
      </c>
      <c r="I121" s="47"/>
      <c r="J121" s="46">
        <v>100</v>
      </c>
      <c r="K121" s="47"/>
      <c r="L121" s="46"/>
      <c r="M121" s="91"/>
      <c r="N121" s="46">
        <v>100</v>
      </c>
      <c r="O121" s="47"/>
      <c r="P121" s="46">
        <v>100</v>
      </c>
      <c r="Q121" s="47"/>
      <c r="R121" s="46">
        <v>100</v>
      </c>
      <c r="S121" s="47"/>
      <c r="T121" s="46">
        <v>100</v>
      </c>
      <c r="U121" s="47"/>
      <c r="V121" s="46">
        <v>100</v>
      </c>
      <c r="W121" s="47"/>
      <c r="X121" s="46">
        <v>100</v>
      </c>
      <c r="Y121" s="47"/>
      <c r="Z121" s="46">
        <v>100</v>
      </c>
      <c r="AA121" s="47"/>
    </row>
    <row r="122" spans="1:27" ht="17.25" customHeight="1" x14ac:dyDescent="0.25">
      <c r="A122" s="592"/>
      <c r="B122" s="590"/>
      <c r="C122" s="88"/>
      <c r="D122" s="89"/>
      <c r="E122" s="47"/>
      <c r="F122" s="46"/>
      <c r="G122" s="47"/>
      <c r="H122" s="46"/>
      <c r="I122" s="47"/>
      <c r="J122" s="46"/>
      <c r="K122" s="47"/>
      <c r="L122" s="46"/>
      <c r="M122" s="91"/>
      <c r="N122" s="46"/>
      <c r="O122" s="47"/>
      <c r="P122" s="46"/>
      <c r="Q122" s="47"/>
      <c r="R122" s="46"/>
      <c r="S122" s="47"/>
      <c r="T122" s="46"/>
      <c r="U122" s="47"/>
      <c r="V122" s="46"/>
      <c r="W122" s="47"/>
      <c r="X122" s="46"/>
      <c r="Y122" s="47"/>
      <c r="Z122" s="46"/>
      <c r="AA122" s="47"/>
    </row>
    <row r="123" spans="1:27" ht="17.25" customHeight="1" x14ac:dyDescent="0.25">
      <c r="A123" s="592"/>
      <c r="B123" s="590"/>
      <c r="C123" s="88"/>
      <c r="D123" s="89">
        <v>0</v>
      </c>
      <c r="E123" s="47">
        <v>0</v>
      </c>
      <c r="F123" s="46">
        <v>0</v>
      </c>
      <c r="G123" s="47"/>
      <c r="H123" s="46">
        <v>0</v>
      </c>
      <c r="I123" s="47"/>
      <c r="J123" s="46">
        <v>0</v>
      </c>
      <c r="K123" s="47"/>
      <c r="L123" s="46"/>
      <c r="M123" s="91"/>
      <c r="N123" s="46">
        <v>0</v>
      </c>
      <c r="O123" s="47"/>
      <c r="P123" s="46">
        <v>0</v>
      </c>
      <c r="Q123" s="47"/>
      <c r="R123" s="46">
        <v>0</v>
      </c>
      <c r="S123" s="47"/>
      <c r="T123" s="46">
        <v>0</v>
      </c>
      <c r="U123" s="47"/>
      <c r="V123" s="46">
        <v>0</v>
      </c>
      <c r="W123" s="47"/>
      <c r="X123" s="46">
        <v>0</v>
      </c>
      <c r="Y123" s="47"/>
      <c r="Z123" s="46">
        <v>0</v>
      </c>
      <c r="AA123" s="47"/>
    </row>
    <row r="124" spans="1:27" ht="4.5" customHeight="1" x14ac:dyDescent="0.25">
      <c r="A124" s="592"/>
      <c r="B124" s="88"/>
      <c r="C124" s="88"/>
      <c r="D124" s="115"/>
      <c r="E124" s="49"/>
      <c r="F124" s="48"/>
      <c r="G124" s="49"/>
      <c r="H124" s="48"/>
      <c r="I124" s="49"/>
      <c r="J124" s="48"/>
      <c r="K124" s="49"/>
      <c r="L124" s="48"/>
      <c r="M124" s="93"/>
      <c r="N124" s="48"/>
      <c r="O124" s="49"/>
      <c r="P124" s="48"/>
      <c r="Q124" s="49"/>
      <c r="R124" s="48"/>
      <c r="S124" s="49"/>
      <c r="T124" s="48"/>
      <c r="U124" s="49"/>
      <c r="V124" s="48"/>
      <c r="W124" s="49"/>
      <c r="X124" s="48"/>
      <c r="Y124" s="49"/>
      <c r="Z124" s="48"/>
      <c r="AA124" s="49"/>
    </row>
    <row r="125" spans="1:27" ht="27" customHeight="1" x14ac:dyDescent="0.25">
      <c r="A125" s="592"/>
      <c r="B125" s="97" t="s">
        <v>82</v>
      </c>
      <c r="C125" s="98"/>
      <c r="D125" s="99">
        <f t="shared" ref="D125:AA125" si="12">SUM(D110:D123)</f>
        <v>440</v>
      </c>
      <c r="E125" s="100">
        <f t="shared" si="12"/>
        <v>420</v>
      </c>
      <c r="F125" s="101">
        <f t="shared" si="12"/>
        <v>440</v>
      </c>
      <c r="G125" s="100">
        <f t="shared" si="12"/>
        <v>0</v>
      </c>
      <c r="H125" s="101">
        <f t="shared" si="12"/>
        <v>440</v>
      </c>
      <c r="I125" s="100">
        <f t="shared" si="12"/>
        <v>0</v>
      </c>
      <c r="J125" s="101">
        <f t="shared" si="12"/>
        <v>440</v>
      </c>
      <c r="K125" s="100">
        <f t="shared" si="12"/>
        <v>0</v>
      </c>
      <c r="L125" s="101">
        <f t="shared" si="12"/>
        <v>0</v>
      </c>
      <c r="M125" s="102">
        <f t="shared" si="12"/>
        <v>0</v>
      </c>
      <c r="N125" s="65">
        <f t="shared" si="12"/>
        <v>440</v>
      </c>
      <c r="O125" s="66">
        <f t="shared" si="12"/>
        <v>0</v>
      </c>
      <c r="P125" s="65">
        <f t="shared" si="12"/>
        <v>440</v>
      </c>
      <c r="Q125" s="66">
        <f t="shared" si="12"/>
        <v>0</v>
      </c>
      <c r="R125" s="65">
        <f t="shared" si="12"/>
        <v>440</v>
      </c>
      <c r="S125" s="66">
        <f t="shared" si="12"/>
        <v>0</v>
      </c>
      <c r="T125" s="65">
        <f t="shared" si="12"/>
        <v>440</v>
      </c>
      <c r="U125" s="66">
        <f t="shared" si="12"/>
        <v>0</v>
      </c>
      <c r="V125" s="65">
        <f t="shared" si="12"/>
        <v>440</v>
      </c>
      <c r="W125" s="66">
        <f t="shared" si="12"/>
        <v>0</v>
      </c>
      <c r="X125" s="65">
        <f t="shared" si="12"/>
        <v>440</v>
      </c>
      <c r="Y125" s="66">
        <f t="shared" si="12"/>
        <v>0</v>
      </c>
      <c r="Z125" s="65">
        <f t="shared" si="12"/>
        <v>440</v>
      </c>
      <c r="AA125" s="66">
        <f t="shared" si="12"/>
        <v>0</v>
      </c>
    </row>
    <row r="126" spans="1:27" ht="4.5" customHeight="1" x14ac:dyDescent="0.25">
      <c r="A126" s="592"/>
      <c r="B126" s="88"/>
      <c r="C126" s="107"/>
      <c r="D126" s="116"/>
      <c r="E126" s="62"/>
      <c r="F126" s="35"/>
      <c r="G126" s="62"/>
      <c r="H126" s="35"/>
      <c r="I126" s="62"/>
      <c r="J126" s="35"/>
      <c r="K126" s="62"/>
      <c r="L126" s="35"/>
      <c r="M126" s="117"/>
      <c r="N126" s="35"/>
      <c r="O126" s="62"/>
      <c r="P126" s="35"/>
      <c r="Q126" s="62"/>
      <c r="R126" s="35"/>
      <c r="S126" s="62"/>
      <c r="T126" s="35"/>
      <c r="U126" s="62"/>
      <c r="V126" s="35"/>
      <c r="W126" s="62"/>
      <c r="X126" s="35"/>
      <c r="Y126" s="62"/>
      <c r="Z126" s="35"/>
      <c r="AA126" s="62"/>
    </row>
    <row r="127" spans="1:27" ht="17.25" hidden="1" customHeight="1" x14ac:dyDescent="0.25">
      <c r="A127" s="592"/>
      <c r="B127" s="120" t="s">
        <v>17</v>
      </c>
      <c r="C127" s="121"/>
      <c r="D127" s="63">
        <f t="shared" ref="D127:K127" si="13">D125/$D$13</f>
        <v>0.11</v>
      </c>
      <c r="E127" s="64">
        <f t="shared" si="13"/>
        <v>0.105</v>
      </c>
      <c r="F127" s="63">
        <f t="shared" si="13"/>
        <v>0.11</v>
      </c>
      <c r="G127" s="64">
        <f t="shared" si="13"/>
        <v>0</v>
      </c>
      <c r="H127" s="63">
        <f t="shared" si="13"/>
        <v>0.11</v>
      </c>
      <c r="I127" s="64">
        <f t="shared" si="13"/>
        <v>0</v>
      </c>
      <c r="J127" s="63">
        <f t="shared" si="13"/>
        <v>0.11</v>
      </c>
      <c r="K127" s="64">
        <f t="shared" si="13"/>
        <v>0</v>
      </c>
      <c r="L127" s="63"/>
      <c r="M127" s="119"/>
      <c r="N127" s="63">
        <f t="shared" ref="N127:AA127" si="14">N125/$D$13</f>
        <v>0.11</v>
      </c>
      <c r="O127" s="64">
        <f t="shared" si="14"/>
        <v>0</v>
      </c>
      <c r="P127" s="63">
        <f t="shared" si="14"/>
        <v>0.11</v>
      </c>
      <c r="Q127" s="64">
        <f t="shared" si="14"/>
        <v>0</v>
      </c>
      <c r="R127" s="63">
        <f t="shared" si="14"/>
        <v>0.11</v>
      </c>
      <c r="S127" s="64">
        <f t="shared" si="14"/>
        <v>0</v>
      </c>
      <c r="T127" s="63">
        <f t="shared" si="14"/>
        <v>0.11</v>
      </c>
      <c r="U127" s="64">
        <f t="shared" si="14"/>
        <v>0</v>
      </c>
      <c r="V127" s="63">
        <f t="shared" si="14"/>
        <v>0.11</v>
      </c>
      <c r="W127" s="64">
        <f t="shared" si="14"/>
        <v>0</v>
      </c>
      <c r="X127" s="63">
        <f t="shared" si="14"/>
        <v>0.11</v>
      </c>
      <c r="Y127" s="64">
        <f t="shared" si="14"/>
        <v>0</v>
      </c>
      <c r="Z127" s="63">
        <f t="shared" si="14"/>
        <v>0.11</v>
      </c>
      <c r="AA127" s="64">
        <f t="shared" si="14"/>
        <v>0</v>
      </c>
    </row>
    <row r="128" spans="1:27" ht="4.5" customHeight="1" x14ac:dyDescent="0.25">
      <c r="A128" s="122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112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113"/>
    </row>
    <row r="129" spans="1:27" ht="16.5" customHeight="1" x14ac:dyDescent="0.25">
      <c r="A129" s="3" t="s">
        <v>83</v>
      </c>
      <c r="B129" s="3"/>
      <c r="C129" s="67"/>
      <c r="D129" s="68"/>
      <c r="E129" s="69"/>
      <c r="F129" s="68"/>
      <c r="G129" s="69"/>
      <c r="H129" s="68"/>
      <c r="I129" s="69"/>
      <c r="J129" s="68"/>
      <c r="K129" s="69"/>
      <c r="L129" s="68"/>
      <c r="M129" s="123"/>
      <c r="N129" s="68"/>
      <c r="O129" s="69"/>
      <c r="P129" s="68"/>
      <c r="Q129" s="69"/>
      <c r="R129" s="68"/>
      <c r="S129" s="69"/>
      <c r="T129" s="68"/>
      <c r="U129" s="69"/>
      <c r="V129" s="68"/>
      <c r="W129" s="69"/>
      <c r="X129" s="68"/>
      <c r="Y129" s="69"/>
      <c r="Z129" s="68"/>
      <c r="AA129" s="69"/>
    </row>
    <row r="130" spans="1:27" ht="4.5" customHeight="1" x14ac:dyDescent="0.25">
      <c r="A130" s="8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24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85"/>
    </row>
    <row r="131" spans="1:27" ht="15.75" customHeight="1" x14ac:dyDescent="0.25">
      <c r="A131" s="2" t="s">
        <v>84</v>
      </c>
      <c r="B131" s="2"/>
      <c r="C131" s="70" t="s">
        <v>2</v>
      </c>
      <c r="D131" s="70" t="s">
        <v>3</v>
      </c>
      <c r="E131" s="71" t="s">
        <v>4</v>
      </c>
      <c r="F131" s="70" t="s">
        <v>3</v>
      </c>
      <c r="G131" s="71" t="s">
        <v>4</v>
      </c>
      <c r="H131" s="70" t="s">
        <v>3</v>
      </c>
      <c r="I131" s="71" t="s">
        <v>4</v>
      </c>
      <c r="J131" s="70" t="s">
        <v>3</v>
      </c>
      <c r="K131" s="71" t="s">
        <v>4</v>
      </c>
      <c r="L131" s="70" t="s">
        <v>3</v>
      </c>
      <c r="M131" s="125" t="s">
        <v>4</v>
      </c>
      <c r="N131" s="70" t="s">
        <v>3</v>
      </c>
      <c r="O131" s="71" t="s">
        <v>4</v>
      </c>
      <c r="P131" s="70" t="s">
        <v>3</v>
      </c>
      <c r="Q131" s="71" t="s">
        <v>4</v>
      </c>
      <c r="R131" s="70" t="s">
        <v>3</v>
      </c>
      <c r="S131" s="71" t="s">
        <v>4</v>
      </c>
      <c r="T131" s="70" t="s">
        <v>3</v>
      </c>
      <c r="U131" s="71" t="s">
        <v>4</v>
      </c>
      <c r="V131" s="70" t="s">
        <v>3</v>
      </c>
      <c r="W131" s="71" t="s">
        <v>4</v>
      </c>
      <c r="X131" s="70" t="s">
        <v>3</v>
      </c>
      <c r="Y131" s="71" t="s">
        <v>4</v>
      </c>
      <c r="Z131" s="70" t="s">
        <v>3</v>
      </c>
      <c r="AA131" s="71" t="s">
        <v>4</v>
      </c>
    </row>
    <row r="132" spans="1:27" ht="17.25" customHeight="1" x14ac:dyDescent="0.25">
      <c r="A132" s="2"/>
      <c r="B132" s="2"/>
      <c r="C132" s="35" t="s">
        <v>85</v>
      </c>
      <c r="D132" s="25">
        <v>0</v>
      </c>
      <c r="E132" s="26">
        <v>0</v>
      </c>
      <c r="F132" s="25">
        <f>E139</f>
        <v>-420</v>
      </c>
      <c r="G132" s="26">
        <f>E139</f>
        <v>-420</v>
      </c>
      <c r="H132" s="25">
        <f>G139</f>
        <v>-420</v>
      </c>
      <c r="I132" s="26"/>
      <c r="J132" s="25">
        <f>I139</f>
        <v>0</v>
      </c>
      <c r="K132" s="26"/>
      <c r="L132" s="25"/>
      <c r="M132" s="83"/>
      <c r="N132" s="25">
        <f>M139</f>
        <v>0</v>
      </c>
      <c r="O132" s="26"/>
      <c r="P132" s="25">
        <f>O139</f>
        <v>0</v>
      </c>
      <c r="Q132" s="26"/>
      <c r="R132" s="25">
        <f>Q139</f>
        <v>0</v>
      </c>
      <c r="S132" s="26"/>
      <c r="T132" s="25">
        <f>S139</f>
        <v>0</v>
      </c>
      <c r="U132" s="26"/>
      <c r="V132" s="25">
        <f>U139</f>
        <v>0</v>
      </c>
      <c r="W132" s="26"/>
      <c r="X132" s="25">
        <f>W139</f>
        <v>0</v>
      </c>
      <c r="Y132" s="26"/>
      <c r="Z132" s="25">
        <f>Y139</f>
        <v>0</v>
      </c>
      <c r="AA132" s="26"/>
    </row>
    <row r="133" spans="1:27" ht="17.25" hidden="1" customHeight="1" x14ac:dyDescent="0.25">
      <c r="A133" s="2"/>
      <c r="B133" s="2"/>
      <c r="C133" s="35" t="s">
        <v>86</v>
      </c>
      <c r="D133" s="25">
        <f t="shared" ref="D133:K133" si="15">D13</f>
        <v>4000</v>
      </c>
      <c r="E133" s="26">
        <f t="shared" si="15"/>
        <v>4100</v>
      </c>
      <c r="F133" s="25">
        <f t="shared" si="15"/>
        <v>4000</v>
      </c>
      <c r="G133" s="26">
        <f t="shared" si="15"/>
        <v>0</v>
      </c>
      <c r="H133" s="25">
        <f t="shared" si="15"/>
        <v>4000</v>
      </c>
      <c r="I133" s="26">
        <f t="shared" si="15"/>
        <v>0</v>
      </c>
      <c r="J133" s="25">
        <f t="shared" si="15"/>
        <v>4000</v>
      </c>
      <c r="K133" s="26">
        <f t="shared" si="15"/>
        <v>0</v>
      </c>
      <c r="L133" s="25"/>
      <c r="M133" s="83">
        <f t="shared" ref="M133:AA133" si="16">M13</f>
        <v>0</v>
      </c>
      <c r="N133" s="25">
        <f t="shared" si="16"/>
        <v>4000</v>
      </c>
      <c r="O133" s="26">
        <f t="shared" si="16"/>
        <v>0</v>
      </c>
      <c r="P133" s="25">
        <f t="shared" si="16"/>
        <v>4000</v>
      </c>
      <c r="Q133" s="26">
        <f t="shared" si="16"/>
        <v>0</v>
      </c>
      <c r="R133" s="25">
        <f t="shared" si="16"/>
        <v>4000</v>
      </c>
      <c r="S133" s="26">
        <f t="shared" si="16"/>
        <v>0</v>
      </c>
      <c r="T133" s="25">
        <f t="shared" si="16"/>
        <v>4000</v>
      </c>
      <c r="U133" s="26">
        <f t="shared" si="16"/>
        <v>0</v>
      </c>
      <c r="V133" s="25">
        <f t="shared" si="16"/>
        <v>4000</v>
      </c>
      <c r="W133" s="26">
        <f t="shared" si="16"/>
        <v>0</v>
      </c>
      <c r="X133" s="25">
        <f t="shared" si="16"/>
        <v>4000</v>
      </c>
      <c r="Y133" s="26">
        <f t="shared" si="16"/>
        <v>0</v>
      </c>
      <c r="Z133" s="25">
        <f t="shared" si="16"/>
        <v>4000</v>
      </c>
      <c r="AA133" s="26">
        <f t="shared" si="16"/>
        <v>0</v>
      </c>
    </row>
    <row r="134" spans="1:27" ht="17.25" hidden="1" customHeight="1" x14ac:dyDescent="0.25">
      <c r="A134" s="2"/>
      <c r="B134" s="2"/>
      <c r="C134" s="35" t="s">
        <v>87</v>
      </c>
      <c r="D134" s="25">
        <f t="shared" ref="D134:K134" si="17">D22</f>
        <v>400</v>
      </c>
      <c r="E134" s="26">
        <f t="shared" si="17"/>
        <v>410</v>
      </c>
      <c r="F134" s="25">
        <f t="shared" si="17"/>
        <v>400</v>
      </c>
      <c r="G134" s="26">
        <f t="shared" si="17"/>
        <v>0</v>
      </c>
      <c r="H134" s="25">
        <f t="shared" si="17"/>
        <v>400</v>
      </c>
      <c r="I134" s="26">
        <f t="shared" si="17"/>
        <v>0</v>
      </c>
      <c r="J134" s="25">
        <f t="shared" si="17"/>
        <v>400</v>
      </c>
      <c r="K134" s="26">
        <f t="shared" si="17"/>
        <v>0</v>
      </c>
      <c r="L134" s="25"/>
      <c r="M134" s="83">
        <f t="shared" ref="M134:AA134" si="18">M22</f>
        <v>0</v>
      </c>
      <c r="N134" s="25">
        <f t="shared" si="18"/>
        <v>400</v>
      </c>
      <c r="O134" s="26">
        <f t="shared" si="18"/>
        <v>0</v>
      </c>
      <c r="P134" s="25">
        <f t="shared" si="18"/>
        <v>400</v>
      </c>
      <c r="Q134" s="26">
        <f t="shared" si="18"/>
        <v>0</v>
      </c>
      <c r="R134" s="25">
        <f t="shared" si="18"/>
        <v>400</v>
      </c>
      <c r="S134" s="26">
        <f t="shared" si="18"/>
        <v>0</v>
      </c>
      <c r="T134" s="25">
        <f t="shared" si="18"/>
        <v>400</v>
      </c>
      <c r="U134" s="26">
        <f t="shared" si="18"/>
        <v>0</v>
      </c>
      <c r="V134" s="25">
        <f t="shared" si="18"/>
        <v>400</v>
      </c>
      <c r="W134" s="26">
        <f t="shared" si="18"/>
        <v>0</v>
      </c>
      <c r="X134" s="25">
        <f t="shared" si="18"/>
        <v>400</v>
      </c>
      <c r="Y134" s="26">
        <f t="shared" si="18"/>
        <v>0</v>
      </c>
      <c r="Z134" s="25">
        <f t="shared" si="18"/>
        <v>400</v>
      </c>
      <c r="AA134" s="26">
        <f t="shared" si="18"/>
        <v>0</v>
      </c>
    </row>
    <row r="135" spans="1:27" ht="17.25" hidden="1" customHeight="1" x14ac:dyDescent="0.25">
      <c r="A135" s="2"/>
      <c r="B135" s="2"/>
      <c r="C135" s="35" t="s">
        <v>88</v>
      </c>
      <c r="D135" s="25">
        <f t="shared" ref="D135:K135" si="19">D57</f>
        <v>1580</v>
      </c>
      <c r="E135" s="26">
        <f t="shared" si="19"/>
        <v>1730</v>
      </c>
      <c r="F135" s="25">
        <f t="shared" si="19"/>
        <v>1580</v>
      </c>
      <c r="G135" s="26">
        <f t="shared" si="19"/>
        <v>0</v>
      </c>
      <c r="H135" s="25">
        <f t="shared" si="19"/>
        <v>1580</v>
      </c>
      <c r="I135" s="26">
        <f t="shared" si="19"/>
        <v>0</v>
      </c>
      <c r="J135" s="25">
        <f t="shared" si="19"/>
        <v>1580</v>
      </c>
      <c r="K135" s="26">
        <f t="shared" si="19"/>
        <v>0</v>
      </c>
      <c r="L135" s="25"/>
      <c r="M135" s="83">
        <f t="shared" ref="M135:AA135" si="20">M57</f>
        <v>0</v>
      </c>
      <c r="N135" s="25">
        <f t="shared" si="20"/>
        <v>1580</v>
      </c>
      <c r="O135" s="26">
        <f t="shared" si="20"/>
        <v>0</v>
      </c>
      <c r="P135" s="25">
        <f t="shared" si="20"/>
        <v>1580</v>
      </c>
      <c r="Q135" s="26">
        <f t="shared" si="20"/>
        <v>0</v>
      </c>
      <c r="R135" s="25">
        <f t="shared" si="20"/>
        <v>1580</v>
      </c>
      <c r="S135" s="26">
        <f t="shared" si="20"/>
        <v>0</v>
      </c>
      <c r="T135" s="25">
        <f t="shared" si="20"/>
        <v>1580</v>
      </c>
      <c r="U135" s="26">
        <f t="shared" si="20"/>
        <v>0</v>
      </c>
      <c r="V135" s="25">
        <f t="shared" si="20"/>
        <v>1580</v>
      </c>
      <c r="W135" s="26">
        <f t="shared" si="20"/>
        <v>0</v>
      </c>
      <c r="X135" s="25">
        <f t="shared" si="20"/>
        <v>1580</v>
      </c>
      <c r="Y135" s="26">
        <f t="shared" si="20"/>
        <v>0</v>
      </c>
      <c r="Z135" s="25">
        <f t="shared" si="20"/>
        <v>1580</v>
      </c>
      <c r="AA135" s="26">
        <f t="shared" si="20"/>
        <v>0</v>
      </c>
    </row>
    <row r="136" spans="1:27" ht="17.25" hidden="1" customHeight="1" x14ac:dyDescent="0.25">
      <c r="A136" s="2"/>
      <c r="B136" s="2"/>
      <c r="C136" s="35" t="s">
        <v>89</v>
      </c>
      <c r="D136" s="25">
        <f t="shared" ref="D136:K136" si="21">D91</f>
        <v>2000</v>
      </c>
      <c r="E136" s="26">
        <f t="shared" si="21"/>
        <v>1730</v>
      </c>
      <c r="F136" s="25">
        <f t="shared" si="21"/>
        <v>2000</v>
      </c>
      <c r="G136" s="26">
        <f t="shared" si="21"/>
        <v>0</v>
      </c>
      <c r="H136" s="25">
        <f t="shared" si="21"/>
        <v>2000</v>
      </c>
      <c r="I136" s="26">
        <f t="shared" si="21"/>
        <v>0</v>
      </c>
      <c r="J136" s="25">
        <f t="shared" si="21"/>
        <v>2000</v>
      </c>
      <c r="K136" s="26">
        <f t="shared" si="21"/>
        <v>0</v>
      </c>
      <c r="L136" s="25"/>
      <c r="M136" s="83">
        <f t="shared" ref="M136:AA136" si="22">M91</f>
        <v>0</v>
      </c>
      <c r="N136" s="25">
        <f t="shared" si="22"/>
        <v>2000</v>
      </c>
      <c r="O136" s="26">
        <f t="shared" si="22"/>
        <v>0</v>
      </c>
      <c r="P136" s="25">
        <f t="shared" si="22"/>
        <v>2000</v>
      </c>
      <c r="Q136" s="26">
        <f t="shared" si="22"/>
        <v>0</v>
      </c>
      <c r="R136" s="25">
        <f t="shared" si="22"/>
        <v>2000</v>
      </c>
      <c r="S136" s="26">
        <f t="shared" si="22"/>
        <v>0</v>
      </c>
      <c r="T136" s="25">
        <f t="shared" si="22"/>
        <v>2000</v>
      </c>
      <c r="U136" s="26">
        <f t="shared" si="22"/>
        <v>0</v>
      </c>
      <c r="V136" s="25">
        <f t="shared" si="22"/>
        <v>2000</v>
      </c>
      <c r="W136" s="26">
        <f t="shared" si="22"/>
        <v>0</v>
      </c>
      <c r="X136" s="25">
        <f t="shared" si="22"/>
        <v>2000</v>
      </c>
      <c r="Y136" s="26">
        <f t="shared" si="22"/>
        <v>0</v>
      </c>
      <c r="Z136" s="25">
        <f t="shared" si="22"/>
        <v>2000</v>
      </c>
      <c r="AA136" s="26">
        <f t="shared" si="22"/>
        <v>0</v>
      </c>
    </row>
    <row r="137" spans="1:27" ht="17.25" hidden="1" customHeight="1" x14ac:dyDescent="0.25">
      <c r="A137" s="2"/>
      <c r="B137" s="2"/>
      <c r="C137" s="35" t="s">
        <v>90</v>
      </c>
      <c r="D137" s="25">
        <f t="shared" ref="D137:K137" si="23">D106</f>
        <v>80</v>
      </c>
      <c r="E137" s="26">
        <f t="shared" si="23"/>
        <v>230</v>
      </c>
      <c r="F137" s="25">
        <f t="shared" si="23"/>
        <v>80</v>
      </c>
      <c r="G137" s="26">
        <f t="shared" si="23"/>
        <v>0</v>
      </c>
      <c r="H137" s="25">
        <f t="shared" si="23"/>
        <v>80</v>
      </c>
      <c r="I137" s="26">
        <f t="shared" si="23"/>
        <v>0</v>
      </c>
      <c r="J137" s="25">
        <f t="shared" si="23"/>
        <v>80</v>
      </c>
      <c r="K137" s="26">
        <f t="shared" si="23"/>
        <v>0</v>
      </c>
      <c r="L137" s="25"/>
      <c r="M137" s="83">
        <f t="shared" ref="M137:AA137" si="24">M106</f>
        <v>0</v>
      </c>
      <c r="N137" s="25">
        <f t="shared" si="24"/>
        <v>80</v>
      </c>
      <c r="O137" s="26">
        <f t="shared" si="24"/>
        <v>0</v>
      </c>
      <c r="P137" s="25">
        <f t="shared" si="24"/>
        <v>80</v>
      </c>
      <c r="Q137" s="26">
        <f t="shared" si="24"/>
        <v>0</v>
      </c>
      <c r="R137" s="25">
        <f t="shared" si="24"/>
        <v>80</v>
      </c>
      <c r="S137" s="26">
        <f t="shared" si="24"/>
        <v>0</v>
      </c>
      <c r="T137" s="25">
        <f t="shared" si="24"/>
        <v>80</v>
      </c>
      <c r="U137" s="26">
        <f t="shared" si="24"/>
        <v>0</v>
      </c>
      <c r="V137" s="25">
        <f t="shared" si="24"/>
        <v>80</v>
      </c>
      <c r="W137" s="26">
        <f t="shared" si="24"/>
        <v>0</v>
      </c>
      <c r="X137" s="25">
        <f t="shared" si="24"/>
        <v>80</v>
      </c>
      <c r="Y137" s="26">
        <f t="shared" si="24"/>
        <v>0</v>
      </c>
      <c r="Z137" s="25">
        <f t="shared" si="24"/>
        <v>80</v>
      </c>
      <c r="AA137" s="26">
        <f t="shared" si="24"/>
        <v>0</v>
      </c>
    </row>
    <row r="138" spans="1:27" ht="17.25" hidden="1" customHeight="1" x14ac:dyDescent="0.25">
      <c r="A138" s="2"/>
      <c r="B138" s="2"/>
      <c r="C138" s="35" t="s">
        <v>91</v>
      </c>
      <c r="D138" s="72">
        <f t="shared" ref="D138:K138" si="25">D125</f>
        <v>440</v>
      </c>
      <c r="E138" s="73">
        <f t="shared" si="25"/>
        <v>420</v>
      </c>
      <c r="F138" s="72">
        <f t="shared" si="25"/>
        <v>440</v>
      </c>
      <c r="G138" s="73">
        <f t="shared" si="25"/>
        <v>0</v>
      </c>
      <c r="H138" s="72">
        <f t="shared" si="25"/>
        <v>440</v>
      </c>
      <c r="I138" s="73">
        <f t="shared" si="25"/>
        <v>0</v>
      </c>
      <c r="J138" s="72">
        <f t="shared" si="25"/>
        <v>440</v>
      </c>
      <c r="K138" s="73">
        <f t="shared" si="25"/>
        <v>0</v>
      </c>
      <c r="L138" s="72"/>
      <c r="M138" s="83">
        <f t="shared" ref="M138:AA138" si="26">M125</f>
        <v>0</v>
      </c>
      <c r="N138" s="72">
        <f t="shared" si="26"/>
        <v>440</v>
      </c>
      <c r="O138" s="73">
        <f t="shared" si="26"/>
        <v>0</v>
      </c>
      <c r="P138" s="72">
        <f t="shared" si="26"/>
        <v>440</v>
      </c>
      <c r="Q138" s="73">
        <f t="shared" si="26"/>
        <v>0</v>
      </c>
      <c r="R138" s="72">
        <f t="shared" si="26"/>
        <v>440</v>
      </c>
      <c r="S138" s="73">
        <f t="shared" si="26"/>
        <v>0</v>
      </c>
      <c r="T138" s="72">
        <f t="shared" si="26"/>
        <v>440</v>
      </c>
      <c r="U138" s="73">
        <f t="shared" si="26"/>
        <v>0</v>
      </c>
      <c r="V138" s="72">
        <f t="shared" si="26"/>
        <v>440</v>
      </c>
      <c r="W138" s="73">
        <f t="shared" si="26"/>
        <v>0</v>
      </c>
      <c r="X138" s="72">
        <f t="shared" si="26"/>
        <v>440</v>
      </c>
      <c r="Y138" s="73">
        <f t="shared" si="26"/>
        <v>0</v>
      </c>
      <c r="Z138" s="72">
        <f t="shared" si="26"/>
        <v>440</v>
      </c>
      <c r="AA138" s="73">
        <f t="shared" si="26"/>
        <v>0</v>
      </c>
    </row>
    <row r="139" spans="1:27" ht="17.25" customHeight="1" x14ac:dyDescent="0.25">
      <c r="A139" s="2"/>
      <c r="B139" s="2"/>
      <c r="C139" s="35" t="s">
        <v>92</v>
      </c>
      <c r="D139" s="74">
        <f t="shared" ref="D139:AA139" si="27">D132+D133-SUM(D134:D138)</f>
        <v>-500</v>
      </c>
      <c r="E139" s="75">
        <f t="shared" si="27"/>
        <v>-420</v>
      </c>
      <c r="F139" s="74">
        <f t="shared" si="27"/>
        <v>-920</v>
      </c>
      <c r="G139" s="75">
        <f t="shared" si="27"/>
        <v>-420</v>
      </c>
      <c r="H139" s="74">
        <f t="shared" si="27"/>
        <v>-920</v>
      </c>
      <c r="I139" s="75">
        <f t="shared" si="27"/>
        <v>0</v>
      </c>
      <c r="J139" s="74">
        <f t="shared" si="27"/>
        <v>-500</v>
      </c>
      <c r="K139" s="75">
        <f t="shared" si="27"/>
        <v>0</v>
      </c>
      <c r="L139" s="74">
        <f t="shared" si="27"/>
        <v>0</v>
      </c>
      <c r="M139" s="83">
        <f t="shared" si="27"/>
        <v>0</v>
      </c>
      <c r="N139" s="74">
        <f t="shared" si="27"/>
        <v>-500</v>
      </c>
      <c r="O139" s="75">
        <f t="shared" si="27"/>
        <v>0</v>
      </c>
      <c r="P139" s="74">
        <f t="shared" si="27"/>
        <v>-500</v>
      </c>
      <c r="Q139" s="75">
        <f t="shared" si="27"/>
        <v>0</v>
      </c>
      <c r="R139" s="74">
        <f t="shared" si="27"/>
        <v>-500</v>
      </c>
      <c r="S139" s="75">
        <f t="shared" si="27"/>
        <v>0</v>
      </c>
      <c r="T139" s="74">
        <f t="shared" si="27"/>
        <v>-500</v>
      </c>
      <c r="U139" s="75">
        <f t="shared" si="27"/>
        <v>0</v>
      </c>
      <c r="V139" s="74">
        <f t="shared" si="27"/>
        <v>-500</v>
      </c>
      <c r="W139" s="75">
        <f t="shared" si="27"/>
        <v>0</v>
      </c>
      <c r="X139" s="74">
        <f t="shared" si="27"/>
        <v>-500</v>
      </c>
      <c r="Y139" s="75">
        <f t="shared" si="27"/>
        <v>0</v>
      </c>
      <c r="Z139" s="74">
        <f t="shared" si="27"/>
        <v>-500</v>
      </c>
      <c r="AA139" s="75">
        <f t="shared" si="27"/>
        <v>0</v>
      </c>
    </row>
    <row r="140" spans="1:27" ht="17.25" customHeight="1" x14ac:dyDescent="0.25">
      <c r="A140" s="2"/>
      <c r="B140" s="2"/>
      <c r="C140" s="76"/>
      <c r="D140" s="77"/>
      <c r="E140" s="78"/>
      <c r="F140" s="77"/>
      <c r="G140" s="78"/>
      <c r="H140" s="77"/>
      <c r="I140" s="78"/>
      <c r="J140" s="77"/>
      <c r="K140" s="78"/>
      <c r="L140" s="77"/>
      <c r="M140" s="126"/>
      <c r="N140" s="77"/>
      <c r="O140" s="78"/>
      <c r="P140" s="77"/>
      <c r="Q140" s="78"/>
      <c r="R140" s="77"/>
      <c r="S140" s="78"/>
      <c r="T140" s="77"/>
      <c r="U140" s="78"/>
      <c r="V140" s="77"/>
      <c r="W140" s="78"/>
      <c r="X140" s="77"/>
      <c r="Y140" s="78"/>
      <c r="Z140" s="77"/>
      <c r="AA140" s="78"/>
    </row>
    <row r="141" spans="1:27" ht="17.25" customHeight="1" x14ac:dyDescent="0.25">
      <c r="A141" s="16"/>
      <c r="B141" s="16"/>
      <c r="C141" s="16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</row>
    <row r="142" spans="1:27" ht="17.2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7.2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7.2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7.2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7.2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7.2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7.2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7.2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7.2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7.2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7.2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7.2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7.2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7.2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7.2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7.2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7.2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7.2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7.2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7.2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7.2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7.2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7.2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7.2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7.2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7.2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7.2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7.2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7.2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7.2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7.2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7.2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7.2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7.2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7.2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7.2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7.2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7.2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7.2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7.2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7.2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7.2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7.2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7.2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7.2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7.2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7.2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7.2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7.2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7.2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7.2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7.2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7.2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7.2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7.2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7.2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7.2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7.2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7.2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7.2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7.2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7.2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7.2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7.2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7.2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7.2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7.2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7.2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7.2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7.2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7.2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7.2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7.2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7.2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7.2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7.2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7.2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7.2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7.2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7.2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7.2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7.2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7.2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7.2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7.2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7.2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7.2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7.2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7.2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7.2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7.2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7.2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7.2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7.2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7.2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7.2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7.2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7.2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7.2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7.2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7.2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7.2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7.2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7.2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7.2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7.2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7.2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7.2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7.2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7.2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7.2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7.2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7.2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7.2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7.2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7.2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7.2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7.2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7.2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7.2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7.2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7.2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7.2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7.2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7.2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7.2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7.2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7.2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7.2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7.2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7.2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7.2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7.2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7.2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7.2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7.2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7.2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7.2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7.2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7.2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7.2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7.2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7.2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7.2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7.2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7.2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7.2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7.2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7.2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7.2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7.2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7.2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7.2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7.2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7.2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7.2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7.2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7.2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7.2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7.2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7.2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7.2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7.2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7.2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7.2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7.2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7.2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7.2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7.2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7.2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7.2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7.2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7.2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7.2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7.2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7.2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7.2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7.2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7.2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7.2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7.2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7.2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7.2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7.2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7.2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7.2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7.2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7.2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7.2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7.2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7.2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7.2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7.2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7.2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7.2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7.2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7.2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7.2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7.2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7.2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7.2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7.2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7.2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7.2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7.2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7.2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7.2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7.2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7.2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7.2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7.2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7.2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7.2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7.2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7.2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7.2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7.2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7.2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7.2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7.2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7.2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7.2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7.2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7.2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7.2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7.2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7.2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7.2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7.2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7.2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7.2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7.2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7.2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7.2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7.2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7.2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7.2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7.2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7.2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7.2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7.2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7.2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7.2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7.2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7.2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7.2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7.2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7.2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7.2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7.2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7.2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7.2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7.2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7.2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7.2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7.2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7.2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7.2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7.2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7.2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7.2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7.2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7.2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7.2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7.2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7.2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7.2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7.2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7.2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7.2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7.2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7.2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7.2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7.2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7.2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7.2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7.2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7.2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7.2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7.2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7.2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7.2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7.2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7.2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7.2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7.2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7.2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7.2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7.2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7.2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7.2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7.2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7.2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7.2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7.2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7.2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7.2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7.2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7.2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7.2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7.2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7.2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7.2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7.2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7.2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7.2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7.2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7.2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7.2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7.2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7.2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7.2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7.2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7.2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7.2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7.2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7.2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7.2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7.2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7.2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7.2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7.2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7.2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7.2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7.2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7.2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7.2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7.2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7.2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7.2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7.2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7.2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7.2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7.2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7.2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7.2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7.2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7.2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7.2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7.2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7.2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7.2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7.2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7.2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7.2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7.2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7.2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7.2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7.2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7.2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7.2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7.2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7.2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7.2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7.2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7.2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7.2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7.2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7.2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7.2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7.2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7.2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7.2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7.2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7.2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7.2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7.2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7.2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7.2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7.2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7.2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7.2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7.2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7.2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7.2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7.2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7.2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7.2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7.2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7.2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7.2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7.2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7.2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7.2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7.2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7.2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7.2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7.2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7.2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7.2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7.2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7.2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7.2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7.2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7.2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7.2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7.2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7.2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7.2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7.2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7.2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7.2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7.2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7.2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7.2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7.2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7.2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7.2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7.2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7.2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7.2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7.2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7.2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7.2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7.2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7.2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7.2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7.2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7.2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7.2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7.2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7.2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7.2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7.2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7.2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7.2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7.2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7.2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7.2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7.2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7.2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7.2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7.2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7.2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7.2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7.2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7.2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7.2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7.2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7.2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7.2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7.2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7.2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7.2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7.2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7.2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7.2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7.2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7.2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7.2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7.2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7.2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7.2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7.2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7.2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7.2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7.2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7.2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7.2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7.2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7.2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7.2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7.2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7.2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7.2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7.2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7.2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7.2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7.2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7.2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7.2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7.2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7.2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7.2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7.2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7.2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7.2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7.2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7.2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7.2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7.2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7.2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7.2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7.2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7.2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7.2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7.2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7.2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7.2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7.2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7.2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7.2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7.2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7.2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7.2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7.2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7.2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7.2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7.2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7.2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7.2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7.2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7.2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7.2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7.2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7.2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7.2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7.2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7.2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7.2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7.2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7.2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7.2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7.2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7.2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7.2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7.2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7.2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7.2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7.2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7.2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7.2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7.2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7.2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7.2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7.2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7.2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7.2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7.2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7.2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7.2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7.2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7.2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7.2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7.2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7.2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7.2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7.2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7.2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7.2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7.2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7.2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7.2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7.2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7.2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7.2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7.2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7.2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7.2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7.2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7.2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7.2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7.2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7.2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7.2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7.2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7.2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7.2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7.2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7.2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7.2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7.2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7.2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7.2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7.2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7.2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7.2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7.2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7.2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7.2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7.2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7.2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7.2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7.2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7.2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7.2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7.2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7.2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7.2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7.2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7.2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7.2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7.2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7.2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7.2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7.2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7.2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7.2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7.2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7.2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7.2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7.2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7.2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7.2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7.2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7.2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7.2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7.2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7.2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7.2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7.2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7.2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7.2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7.2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7.2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7.2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7.2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7.2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7.2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7.2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7.2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7.2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7.2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7.2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7.2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7.2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7.2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7.2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7.2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7.2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7.2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7.2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7.2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7.2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7.2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7.2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7.2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7.2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7.2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7.2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7.2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7.2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7.2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7.2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7.2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7.2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7.2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7.2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7.2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7.2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7.2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7.2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7.2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7.2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7.2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7.2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7.2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7.2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7.2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7.2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7.2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7.2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7.2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7.2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7.2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7.2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7.2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7.2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7.2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7.2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7.2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7.2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7.2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7.2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7.2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7.2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7.2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7.2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7.2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7.2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7.2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7.2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7.2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7.2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7.2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7.2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7.2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7.2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7.2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7.2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7.2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7.2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7.2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7.2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7.2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7.2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7.2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7.2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7.2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7.2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7.2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7.2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7.2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7.2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7.2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7.2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7.2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7.2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7.2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7.2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7.2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7.2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7.2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7.2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7.2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7.2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7.2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7.2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7.2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7.2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7.2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7.2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7.2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7.2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7.2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7.2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7.2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7.2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7.2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7.2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7.2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7.2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7.2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7.2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7.2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7.2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7.2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7.2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7.2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7.2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7.2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7.2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7.2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7.2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7.2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7.2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7.2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7.2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7.2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7.2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7.2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7.2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7.2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7.2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7.2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7.2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7.2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7.2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7.2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7.2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7.2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7.2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7.2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7.2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7.2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7.2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7.2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7.2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7.2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7.2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7.2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7.2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7.2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7.2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7.2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7.2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7.2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7.2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7.2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7.2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7.2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7.2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7.2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7.2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7.2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7.2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7.2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7.2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7.2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7.2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7.2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7.2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7.2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7.2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7.2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7.2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7.2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7.2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7.2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7.2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7.2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7.2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7.2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7.2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7.2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7.2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7.2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7.2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7.2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7.2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7.2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7.2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7.2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7.2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7.2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7.2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7.2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7.2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7.2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7.2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7.2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7.2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7.2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7.2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7.2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7.2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7.2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7.2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7.2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7.2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7.2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7.2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7.2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7.2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7.2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7.2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7.2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7.2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7.2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7.2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7.2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7.2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7.2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7.2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7.2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7.2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7.2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7.2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7.2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7.2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7.2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7.2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7.2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7.2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7.2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7.2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7.2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7.2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7.2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7.2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7.2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7.2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7.2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7.2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7.2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7.2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7.2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7.2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</sheetData>
  <mergeCells count="39">
    <mergeCell ref="A129:B129"/>
    <mergeCell ref="A131:B140"/>
    <mergeCell ref="A95:A108"/>
    <mergeCell ref="B95:B97"/>
    <mergeCell ref="B99:B100"/>
    <mergeCell ref="B102:B104"/>
    <mergeCell ref="A110:A127"/>
    <mergeCell ref="B110:B113"/>
    <mergeCell ref="B115:B119"/>
    <mergeCell ref="B121:B123"/>
    <mergeCell ref="A61:A93"/>
    <mergeCell ref="B61:B67"/>
    <mergeCell ref="B69:B71"/>
    <mergeCell ref="B73:B78"/>
    <mergeCell ref="B80:B81"/>
    <mergeCell ref="B83:B87"/>
    <mergeCell ref="A6:B13"/>
    <mergeCell ref="A15:B22"/>
    <mergeCell ref="A25:B25"/>
    <mergeCell ref="A26:A59"/>
    <mergeCell ref="B26:B32"/>
    <mergeCell ref="B34:B36"/>
    <mergeCell ref="B37:B41"/>
    <mergeCell ref="B43:B46"/>
    <mergeCell ref="B48:B51"/>
    <mergeCell ref="B53:B55"/>
    <mergeCell ref="A3:AA3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pageMargins left="0.51180555555555596" right="0.51180555555555596" top="0" bottom="0" header="0.511811023622047" footer="0.511811023622047"/>
  <pageSetup paperSize="9" scale="73" orientation="portrait" horizontalDpi="300" verticalDpi="300"/>
  <rowBreaks count="1" manualBreakCount="1">
    <brk id="9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999"/>
  <sheetViews>
    <sheetView topLeftCell="A55" zoomScale="75" zoomScaleNormal="75" workbookViewId="0">
      <selection activeCell="C97" sqref="C97"/>
    </sheetView>
  </sheetViews>
  <sheetFormatPr defaultColWidth="9.140625" defaultRowHeight="15" x14ac:dyDescent="0.25"/>
  <cols>
    <col min="1" max="1" width="24" style="15" customWidth="1"/>
    <col min="2" max="2" width="21.28515625" style="15" customWidth="1"/>
    <col min="3" max="3" width="23.140625" style="15" customWidth="1"/>
    <col min="4" max="13" width="13" style="15" hidden="1" customWidth="1"/>
    <col min="14" max="14" width="23.42578125" style="15" customWidth="1"/>
    <col min="15" max="15" width="25.140625" style="15" customWidth="1"/>
    <col min="16" max="16" width="24" style="15" hidden="1" customWidth="1"/>
    <col min="17" max="17" width="21.28515625" style="15" hidden="1" customWidth="1"/>
    <col min="18" max="18" width="23.140625" style="15" hidden="1" customWidth="1"/>
    <col min="19" max="30" width="16.28515625" style="15" hidden="1" customWidth="1"/>
    <col min="31" max="1024" width="9.140625" style="15"/>
  </cols>
  <sheetData>
    <row r="1" spans="1:30" ht="17.2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ht="17.2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ht="27" customHeight="1" x14ac:dyDescent="0.25">
      <c r="A3" s="593" t="s">
        <v>0</v>
      </c>
      <c r="B3" s="593"/>
      <c r="C3" s="593"/>
      <c r="D3" s="593"/>
      <c r="E3" s="593"/>
      <c r="F3" s="593"/>
      <c r="G3" s="593"/>
      <c r="H3" s="593"/>
      <c r="I3" s="593"/>
      <c r="J3" s="593"/>
      <c r="K3" s="593"/>
      <c r="L3" s="593"/>
      <c r="M3" s="593"/>
      <c r="N3" s="593"/>
      <c r="O3" s="593"/>
      <c r="P3" s="593" t="s">
        <v>0</v>
      </c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</row>
    <row r="4" spans="1:30" ht="5.25" customHeight="1" x14ac:dyDescent="0.25">
      <c r="A4" s="16"/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6"/>
      <c r="Q4" s="16"/>
      <c r="R4" s="16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ht="15.75" customHeight="1" x14ac:dyDescent="0.25">
      <c r="A5" s="594" t="s">
        <v>18</v>
      </c>
      <c r="B5" s="594"/>
      <c r="C5" s="595" t="s">
        <v>2</v>
      </c>
      <c r="D5" s="13">
        <v>43101</v>
      </c>
      <c r="E5" s="13"/>
      <c r="F5" s="13">
        <v>43132</v>
      </c>
      <c r="G5" s="13"/>
      <c r="H5" s="13">
        <v>43160</v>
      </c>
      <c r="I5" s="13"/>
      <c r="J5" s="13">
        <v>43191</v>
      </c>
      <c r="K5" s="13"/>
      <c r="L5" s="13">
        <v>43221</v>
      </c>
      <c r="M5" s="13"/>
      <c r="N5" s="13">
        <v>43252</v>
      </c>
      <c r="O5" s="13"/>
      <c r="P5" s="16"/>
      <c r="Q5" s="16"/>
      <c r="R5" s="16"/>
      <c r="S5" s="18">
        <v>43282</v>
      </c>
      <c r="T5" s="18"/>
      <c r="U5" s="18">
        <v>43313</v>
      </c>
      <c r="V5" s="18"/>
      <c r="W5" s="18">
        <v>43344</v>
      </c>
      <c r="X5" s="18"/>
      <c r="Y5" s="18">
        <v>43374</v>
      </c>
      <c r="Z5" s="18"/>
      <c r="AA5" s="18">
        <v>43405</v>
      </c>
      <c r="AB5" s="18"/>
      <c r="AC5" s="18">
        <v>43435</v>
      </c>
      <c r="AD5" s="18"/>
    </row>
    <row r="6" spans="1:30" ht="17.25" customHeight="1" x14ac:dyDescent="0.25">
      <c r="A6" s="594"/>
      <c r="B6" s="594"/>
      <c r="C6" s="595"/>
      <c r="D6" s="127" t="s">
        <v>3</v>
      </c>
      <c r="E6" s="44" t="s">
        <v>4</v>
      </c>
      <c r="F6" s="43" t="s">
        <v>3</v>
      </c>
      <c r="G6" s="44" t="s">
        <v>4</v>
      </c>
      <c r="H6" s="43" t="s">
        <v>3</v>
      </c>
      <c r="I6" s="44" t="s">
        <v>4</v>
      </c>
      <c r="J6" s="43" t="s">
        <v>3</v>
      </c>
      <c r="K6" s="44" t="s">
        <v>4</v>
      </c>
      <c r="L6" s="43" t="s">
        <v>3</v>
      </c>
      <c r="M6" s="44" t="s">
        <v>4</v>
      </c>
      <c r="N6" s="43" t="s">
        <v>3</v>
      </c>
      <c r="O6" s="44" t="s">
        <v>4</v>
      </c>
      <c r="P6" s="42"/>
      <c r="Q6" s="43"/>
      <c r="R6" s="44" t="s">
        <v>2</v>
      </c>
      <c r="S6" s="43" t="s">
        <v>3</v>
      </c>
      <c r="T6" s="44" t="s">
        <v>4</v>
      </c>
      <c r="U6" s="43" t="s">
        <v>3</v>
      </c>
      <c r="V6" s="44" t="s">
        <v>4</v>
      </c>
      <c r="W6" s="43" t="s">
        <v>3</v>
      </c>
      <c r="X6" s="44" t="s">
        <v>4</v>
      </c>
      <c r="Y6" s="43" t="s">
        <v>3</v>
      </c>
      <c r="Z6" s="44" t="s">
        <v>4</v>
      </c>
      <c r="AA6" s="43" t="s">
        <v>3</v>
      </c>
      <c r="AB6" s="44" t="s">
        <v>4</v>
      </c>
      <c r="AC6" s="43" t="s">
        <v>3</v>
      </c>
      <c r="AD6" s="44" t="s">
        <v>4</v>
      </c>
    </row>
    <row r="7" spans="1:30" ht="17.25" customHeight="1" x14ac:dyDescent="0.25">
      <c r="A7" s="128" t="s">
        <v>1</v>
      </c>
      <c r="B7" s="129"/>
      <c r="C7" s="130" t="s">
        <v>5</v>
      </c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82"/>
      <c r="P7" s="128" t="s">
        <v>1</v>
      </c>
      <c r="Q7" s="132"/>
      <c r="R7" s="133" t="s">
        <v>5</v>
      </c>
      <c r="S7" s="22"/>
      <c r="T7" s="23"/>
      <c r="U7" s="22"/>
      <c r="V7" s="23"/>
      <c r="W7" s="22"/>
      <c r="X7" s="23"/>
      <c r="Y7" s="22"/>
      <c r="Z7" s="23"/>
      <c r="AA7" s="22"/>
      <c r="AB7" s="23"/>
      <c r="AC7" s="22"/>
      <c r="AD7" s="23"/>
    </row>
    <row r="8" spans="1:30" ht="17.25" customHeight="1" x14ac:dyDescent="0.25">
      <c r="A8" s="128"/>
      <c r="B8" s="129"/>
      <c r="C8" s="88" t="s">
        <v>6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83"/>
      <c r="P8" s="128"/>
      <c r="Q8" s="132"/>
      <c r="R8" s="54" t="s">
        <v>6</v>
      </c>
      <c r="S8" s="25"/>
      <c r="T8" s="26"/>
      <c r="U8" s="25"/>
      <c r="V8" s="26"/>
      <c r="W8" s="25"/>
      <c r="X8" s="26"/>
      <c r="Y8" s="25"/>
      <c r="Z8" s="26"/>
      <c r="AA8" s="25"/>
      <c r="AB8" s="26"/>
      <c r="AC8" s="25"/>
      <c r="AD8" s="26"/>
    </row>
    <row r="9" spans="1:30" ht="17.25" customHeight="1" x14ac:dyDescent="0.25">
      <c r="A9" s="128"/>
      <c r="B9" s="129"/>
      <c r="C9" s="88" t="s">
        <v>7</v>
      </c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83"/>
      <c r="P9" s="128"/>
      <c r="Q9" s="132"/>
      <c r="R9" s="54" t="s">
        <v>7</v>
      </c>
      <c r="S9" s="25"/>
      <c r="T9" s="26"/>
      <c r="U9" s="25"/>
      <c r="V9" s="26"/>
      <c r="W9" s="25"/>
      <c r="X9" s="26"/>
      <c r="Y9" s="25"/>
      <c r="Z9" s="26"/>
      <c r="AA9" s="25"/>
      <c r="AB9" s="26"/>
      <c r="AC9" s="25"/>
      <c r="AD9" s="26"/>
    </row>
    <row r="10" spans="1:30" ht="17.25" customHeight="1" x14ac:dyDescent="0.25">
      <c r="A10" s="128"/>
      <c r="B10" s="129"/>
      <c r="C10" s="88" t="s">
        <v>8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83"/>
      <c r="P10" s="128"/>
      <c r="Q10" s="132"/>
      <c r="R10" s="54" t="s">
        <v>8</v>
      </c>
      <c r="S10" s="25"/>
      <c r="T10" s="26"/>
      <c r="U10" s="25"/>
      <c r="V10" s="26"/>
      <c r="W10" s="25"/>
      <c r="X10" s="26"/>
      <c r="Y10" s="25"/>
      <c r="Z10" s="26"/>
      <c r="AA10" s="25"/>
      <c r="AB10" s="26"/>
      <c r="AC10" s="25"/>
      <c r="AD10" s="26"/>
    </row>
    <row r="11" spans="1:30" ht="17.25" customHeight="1" x14ac:dyDescent="0.25">
      <c r="A11" s="128"/>
      <c r="B11" s="129"/>
      <c r="C11" s="88" t="s">
        <v>9</v>
      </c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83"/>
      <c r="P11" s="128"/>
      <c r="Q11" s="132"/>
      <c r="R11" s="54" t="s">
        <v>9</v>
      </c>
      <c r="S11" s="25"/>
      <c r="T11" s="26"/>
      <c r="U11" s="25"/>
      <c r="V11" s="26"/>
      <c r="W11" s="25"/>
      <c r="X11" s="26"/>
      <c r="Y11" s="25"/>
      <c r="Z11" s="26"/>
      <c r="AA11" s="25"/>
      <c r="AB11" s="26"/>
      <c r="AC11" s="25"/>
      <c r="AD11" s="26"/>
    </row>
    <row r="12" spans="1:30" ht="17.25" hidden="1" customHeight="1" x14ac:dyDescent="0.25">
      <c r="A12" s="128"/>
      <c r="B12" s="129"/>
      <c r="C12" s="88" t="s">
        <v>10</v>
      </c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83"/>
      <c r="P12" s="128"/>
      <c r="Q12" s="132"/>
      <c r="R12" s="54" t="s">
        <v>10</v>
      </c>
      <c r="S12" s="25"/>
      <c r="T12" s="26"/>
      <c r="U12" s="25"/>
      <c r="V12" s="26"/>
      <c r="W12" s="25"/>
      <c r="X12" s="26"/>
      <c r="Y12" s="25"/>
      <c r="Z12" s="26"/>
      <c r="AA12" s="25"/>
      <c r="AB12" s="26"/>
      <c r="AC12" s="25"/>
      <c r="AD12" s="26"/>
    </row>
    <row r="13" spans="1:30" ht="17.25" customHeight="1" x14ac:dyDescent="0.25">
      <c r="A13" s="135"/>
      <c r="B13" s="136"/>
      <c r="C13" s="137" t="s">
        <v>11</v>
      </c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84"/>
      <c r="P13" s="135"/>
      <c r="Q13" s="139"/>
      <c r="R13" s="140" t="s">
        <v>11</v>
      </c>
      <c r="S13" s="28"/>
      <c r="T13" s="29"/>
      <c r="U13" s="28"/>
      <c r="V13" s="29"/>
      <c r="W13" s="28"/>
      <c r="X13" s="29"/>
      <c r="Y13" s="28"/>
      <c r="Z13" s="29"/>
      <c r="AA13" s="28"/>
      <c r="AB13" s="29"/>
      <c r="AC13" s="28"/>
      <c r="AD13" s="29"/>
    </row>
    <row r="14" spans="1:30" ht="3.75" customHeight="1" x14ac:dyDescent="0.25">
      <c r="A14" s="16"/>
      <c r="B14" s="16"/>
      <c r="C14" s="8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85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ht="17.25" hidden="1" customHeight="1" x14ac:dyDescent="0.25">
      <c r="A15" s="11" t="s">
        <v>12</v>
      </c>
      <c r="B15" s="11"/>
      <c r="C15" s="31" t="s">
        <v>2</v>
      </c>
      <c r="D15" s="141" t="s">
        <v>3</v>
      </c>
      <c r="E15" s="31" t="s">
        <v>4</v>
      </c>
      <c r="F15" s="30" t="s">
        <v>3</v>
      </c>
      <c r="G15" s="31" t="s">
        <v>4</v>
      </c>
      <c r="H15" s="30" t="s">
        <v>3</v>
      </c>
      <c r="I15" s="31" t="s">
        <v>4</v>
      </c>
      <c r="J15" s="30" t="s">
        <v>3</v>
      </c>
      <c r="K15" s="31" t="s">
        <v>4</v>
      </c>
      <c r="L15" s="30" t="s">
        <v>3</v>
      </c>
      <c r="M15" s="31" t="s">
        <v>4</v>
      </c>
      <c r="N15" s="30" t="s">
        <v>3</v>
      </c>
      <c r="O15" s="31" t="s">
        <v>4</v>
      </c>
      <c r="P15" s="142" t="s">
        <v>12</v>
      </c>
      <c r="Q15" s="143"/>
      <c r="R15" s="31" t="s">
        <v>2</v>
      </c>
      <c r="S15" s="30" t="s">
        <v>3</v>
      </c>
      <c r="T15" s="31" t="s">
        <v>4</v>
      </c>
      <c r="U15" s="30" t="s">
        <v>3</v>
      </c>
      <c r="V15" s="31" t="s">
        <v>4</v>
      </c>
      <c r="W15" s="30" t="s">
        <v>3</v>
      </c>
      <c r="X15" s="31" t="s">
        <v>4</v>
      </c>
      <c r="Y15" s="30" t="s">
        <v>3</v>
      </c>
      <c r="Z15" s="31" t="s">
        <v>4</v>
      </c>
      <c r="AA15" s="30" t="s">
        <v>3</v>
      </c>
      <c r="AB15" s="31" t="s">
        <v>4</v>
      </c>
      <c r="AC15" s="30" t="s">
        <v>3</v>
      </c>
      <c r="AD15" s="31" t="s">
        <v>4</v>
      </c>
    </row>
    <row r="16" spans="1:30" ht="17.25" hidden="1" customHeight="1" x14ac:dyDescent="0.25">
      <c r="A16" s="11"/>
      <c r="B16" s="11"/>
      <c r="C16" s="133" t="s">
        <v>13</v>
      </c>
      <c r="D16" s="144">
        <f>D7*10%</f>
        <v>0</v>
      </c>
      <c r="E16" s="23">
        <f>E13*10%</f>
        <v>0</v>
      </c>
      <c r="F16" s="22">
        <f>F7*10%</f>
        <v>0</v>
      </c>
      <c r="G16" s="23"/>
      <c r="H16" s="22">
        <f>H7*10%</f>
        <v>0</v>
      </c>
      <c r="I16" s="23"/>
      <c r="J16" s="22">
        <f>J7*10%</f>
        <v>0</v>
      </c>
      <c r="K16" s="23"/>
      <c r="L16" s="22">
        <f>L7*10%</f>
        <v>0</v>
      </c>
      <c r="M16" s="23"/>
      <c r="N16" s="22">
        <f>N7*10%</f>
        <v>0</v>
      </c>
      <c r="O16" s="23"/>
      <c r="P16" s="145"/>
      <c r="Q16" s="146"/>
      <c r="R16" s="133" t="s">
        <v>13</v>
      </c>
      <c r="S16" s="22">
        <f>S7*10%</f>
        <v>0</v>
      </c>
      <c r="T16" s="23"/>
      <c r="U16" s="22">
        <f>U7*10%</f>
        <v>0</v>
      </c>
      <c r="V16" s="23"/>
      <c r="W16" s="22">
        <f>W7*10%</f>
        <v>0</v>
      </c>
      <c r="X16" s="23"/>
      <c r="Y16" s="22">
        <f>Y7*10%</f>
        <v>0</v>
      </c>
      <c r="Z16" s="23"/>
      <c r="AA16" s="22">
        <f>AA7*10%</f>
        <v>0</v>
      </c>
      <c r="AB16" s="23"/>
      <c r="AC16" s="22">
        <f>AC7*10%</f>
        <v>0</v>
      </c>
      <c r="AD16" s="23"/>
    </row>
    <row r="17" spans="1:30" ht="17.25" hidden="1" customHeight="1" x14ac:dyDescent="0.25">
      <c r="A17" s="11"/>
      <c r="B17" s="11"/>
      <c r="C17" s="147" t="s">
        <v>14</v>
      </c>
      <c r="D17" s="148">
        <v>0</v>
      </c>
      <c r="E17" s="26">
        <v>0</v>
      </c>
      <c r="F17" s="25">
        <v>0</v>
      </c>
      <c r="G17" s="26"/>
      <c r="H17" s="25">
        <v>0</v>
      </c>
      <c r="I17" s="26"/>
      <c r="J17" s="25">
        <v>0</v>
      </c>
      <c r="K17" s="26"/>
      <c r="L17" s="25">
        <v>0</v>
      </c>
      <c r="M17" s="26"/>
      <c r="N17" s="25">
        <v>0</v>
      </c>
      <c r="O17" s="26"/>
      <c r="P17" s="145"/>
      <c r="Q17" s="146"/>
      <c r="R17" s="147" t="s">
        <v>14</v>
      </c>
      <c r="S17" s="25">
        <v>0</v>
      </c>
      <c r="T17" s="26"/>
      <c r="U17" s="25">
        <v>0</v>
      </c>
      <c r="V17" s="26"/>
      <c r="W17" s="25">
        <v>0</v>
      </c>
      <c r="X17" s="26"/>
      <c r="Y17" s="25">
        <v>0</v>
      </c>
      <c r="Z17" s="26"/>
      <c r="AA17" s="25">
        <v>0</v>
      </c>
      <c r="AB17" s="26"/>
      <c r="AC17" s="25">
        <v>0</v>
      </c>
      <c r="AD17" s="26"/>
    </row>
    <row r="18" spans="1:30" ht="17.25" hidden="1" customHeight="1" x14ac:dyDescent="0.25">
      <c r="A18" s="11"/>
      <c r="B18" s="11"/>
      <c r="C18" s="54" t="s">
        <v>15</v>
      </c>
      <c r="D18" s="148">
        <v>0</v>
      </c>
      <c r="E18" s="26">
        <v>0</v>
      </c>
      <c r="F18" s="25">
        <v>0</v>
      </c>
      <c r="G18" s="26"/>
      <c r="H18" s="25">
        <v>0</v>
      </c>
      <c r="I18" s="26"/>
      <c r="J18" s="25">
        <v>0</v>
      </c>
      <c r="K18" s="26"/>
      <c r="L18" s="25">
        <v>0</v>
      </c>
      <c r="M18" s="26"/>
      <c r="N18" s="25">
        <v>0</v>
      </c>
      <c r="O18" s="26"/>
      <c r="P18" s="145"/>
      <c r="Q18" s="146"/>
      <c r="R18" s="54" t="s">
        <v>15</v>
      </c>
      <c r="S18" s="25">
        <v>0</v>
      </c>
      <c r="T18" s="26"/>
      <c r="U18" s="25">
        <v>0</v>
      </c>
      <c r="V18" s="26"/>
      <c r="W18" s="25">
        <v>0</v>
      </c>
      <c r="X18" s="26"/>
      <c r="Y18" s="25">
        <v>0</v>
      </c>
      <c r="Z18" s="26"/>
      <c r="AA18" s="25">
        <v>0</v>
      </c>
      <c r="AB18" s="26"/>
      <c r="AC18" s="25">
        <v>0</v>
      </c>
      <c r="AD18" s="26"/>
    </row>
    <row r="19" spans="1:30" ht="17.25" hidden="1" customHeight="1" x14ac:dyDescent="0.25">
      <c r="A19" s="11"/>
      <c r="B19" s="11"/>
      <c r="C19" s="54" t="s">
        <v>16</v>
      </c>
      <c r="D19" s="148">
        <v>0</v>
      </c>
      <c r="E19" s="26">
        <v>0</v>
      </c>
      <c r="F19" s="25">
        <v>0</v>
      </c>
      <c r="G19" s="26"/>
      <c r="H19" s="25">
        <v>0</v>
      </c>
      <c r="I19" s="26"/>
      <c r="J19" s="25">
        <v>0</v>
      </c>
      <c r="K19" s="26"/>
      <c r="L19" s="25">
        <v>0</v>
      </c>
      <c r="M19" s="26"/>
      <c r="N19" s="25">
        <v>0</v>
      </c>
      <c r="O19" s="26"/>
      <c r="P19" s="145"/>
      <c r="Q19" s="146"/>
      <c r="R19" s="54" t="s">
        <v>16</v>
      </c>
      <c r="S19" s="25">
        <v>0</v>
      </c>
      <c r="T19" s="26"/>
      <c r="U19" s="25">
        <v>0</v>
      </c>
      <c r="V19" s="26"/>
      <c r="W19" s="25">
        <v>0</v>
      </c>
      <c r="X19" s="26"/>
      <c r="Y19" s="25">
        <v>0</v>
      </c>
      <c r="Z19" s="26"/>
      <c r="AA19" s="25">
        <v>0</v>
      </c>
      <c r="AB19" s="26"/>
      <c r="AC19" s="25">
        <v>0</v>
      </c>
      <c r="AD19" s="26"/>
    </row>
    <row r="20" spans="1:30" ht="17.25" hidden="1" customHeight="1" x14ac:dyDescent="0.25">
      <c r="A20" s="11"/>
      <c r="B20" s="11"/>
      <c r="C20" s="54" t="s">
        <v>6</v>
      </c>
      <c r="D20" s="148">
        <v>0</v>
      </c>
      <c r="E20" s="26">
        <v>0</v>
      </c>
      <c r="F20" s="25">
        <v>0</v>
      </c>
      <c r="G20" s="26"/>
      <c r="H20" s="25">
        <v>0</v>
      </c>
      <c r="I20" s="26"/>
      <c r="J20" s="25">
        <v>0</v>
      </c>
      <c r="K20" s="26"/>
      <c r="L20" s="25">
        <v>0</v>
      </c>
      <c r="M20" s="26"/>
      <c r="N20" s="25">
        <v>0</v>
      </c>
      <c r="O20" s="26"/>
      <c r="P20" s="145"/>
      <c r="Q20" s="146"/>
      <c r="R20" s="54" t="s">
        <v>6</v>
      </c>
      <c r="S20" s="25">
        <v>0</v>
      </c>
      <c r="T20" s="26"/>
      <c r="U20" s="25">
        <v>0</v>
      </c>
      <c r="V20" s="26"/>
      <c r="W20" s="25">
        <v>0</v>
      </c>
      <c r="X20" s="26"/>
      <c r="Y20" s="25">
        <v>0</v>
      </c>
      <c r="Z20" s="26"/>
      <c r="AA20" s="25">
        <v>0</v>
      </c>
      <c r="AB20" s="26"/>
      <c r="AC20" s="25">
        <v>0</v>
      </c>
      <c r="AD20" s="26"/>
    </row>
    <row r="21" spans="1:30" ht="17.25" hidden="1" customHeight="1" x14ac:dyDescent="0.25">
      <c r="A21" s="11"/>
      <c r="B21" s="11"/>
      <c r="C21" s="54"/>
      <c r="D21" s="92"/>
      <c r="E21" s="34"/>
      <c r="F21" s="33"/>
      <c r="G21" s="34"/>
      <c r="H21" s="33"/>
      <c r="I21" s="34"/>
      <c r="J21" s="33"/>
      <c r="K21" s="34"/>
      <c r="L21" s="33"/>
      <c r="M21" s="34"/>
      <c r="N21" s="33"/>
      <c r="O21" s="34"/>
      <c r="P21" s="145"/>
      <c r="Q21" s="146"/>
      <c r="R21" s="54"/>
      <c r="S21" s="33"/>
      <c r="T21" s="34"/>
      <c r="U21" s="33"/>
      <c r="V21" s="34"/>
      <c r="W21" s="33"/>
      <c r="X21" s="34"/>
      <c r="Y21" s="33"/>
      <c r="Z21" s="34"/>
      <c r="AA21" s="33"/>
      <c r="AB21" s="34"/>
      <c r="AC21" s="33"/>
      <c r="AD21" s="34"/>
    </row>
    <row r="22" spans="1:30" ht="18" hidden="1" customHeight="1" x14ac:dyDescent="0.25">
      <c r="A22" s="11"/>
      <c r="B22" s="11"/>
      <c r="C22" s="62" t="s">
        <v>11</v>
      </c>
      <c r="D22" s="149">
        <f t="shared" ref="D22:O22" si="0">SUM(D16:D21)</f>
        <v>0</v>
      </c>
      <c r="E22" s="37">
        <f t="shared" si="0"/>
        <v>0</v>
      </c>
      <c r="F22" s="36">
        <f t="shared" si="0"/>
        <v>0</v>
      </c>
      <c r="G22" s="37">
        <f t="shared" si="0"/>
        <v>0</v>
      </c>
      <c r="H22" s="36">
        <f t="shared" si="0"/>
        <v>0</v>
      </c>
      <c r="I22" s="37">
        <f t="shared" si="0"/>
        <v>0</v>
      </c>
      <c r="J22" s="36">
        <f t="shared" si="0"/>
        <v>0</v>
      </c>
      <c r="K22" s="37">
        <f t="shared" si="0"/>
        <v>0</v>
      </c>
      <c r="L22" s="36">
        <f t="shared" si="0"/>
        <v>0</v>
      </c>
      <c r="M22" s="37">
        <f t="shared" si="0"/>
        <v>0</v>
      </c>
      <c r="N22" s="36">
        <f t="shared" si="0"/>
        <v>0</v>
      </c>
      <c r="O22" s="37">
        <f t="shared" si="0"/>
        <v>0</v>
      </c>
      <c r="P22" s="150"/>
      <c r="Q22" s="151"/>
      <c r="R22" s="62" t="s">
        <v>11</v>
      </c>
      <c r="S22" s="36">
        <f t="shared" ref="S22:AD22" si="1">SUM(S16:S21)</f>
        <v>0</v>
      </c>
      <c r="T22" s="37">
        <f t="shared" si="1"/>
        <v>0</v>
      </c>
      <c r="U22" s="36">
        <f t="shared" si="1"/>
        <v>0</v>
      </c>
      <c r="V22" s="37">
        <f t="shared" si="1"/>
        <v>0</v>
      </c>
      <c r="W22" s="36">
        <f t="shared" si="1"/>
        <v>0</v>
      </c>
      <c r="X22" s="37">
        <f t="shared" si="1"/>
        <v>0</v>
      </c>
      <c r="Y22" s="36">
        <f t="shared" si="1"/>
        <v>0</v>
      </c>
      <c r="Z22" s="37">
        <f t="shared" si="1"/>
        <v>0</v>
      </c>
      <c r="AA22" s="36">
        <f t="shared" si="1"/>
        <v>0</v>
      </c>
      <c r="AB22" s="37">
        <f t="shared" si="1"/>
        <v>0</v>
      </c>
      <c r="AC22" s="36">
        <f t="shared" si="1"/>
        <v>0</v>
      </c>
      <c r="AD22" s="37">
        <f t="shared" si="1"/>
        <v>0</v>
      </c>
    </row>
    <row r="23" spans="1:30" ht="17.25" hidden="1" customHeight="1" x14ac:dyDescent="0.25">
      <c r="A23" s="38"/>
      <c r="B23" s="39"/>
      <c r="C23" s="140" t="s">
        <v>17</v>
      </c>
      <c r="D23" s="152" t="e">
        <f t="shared" ref="D23:O23" si="2">D22/$D$13</f>
        <v>#DIV/0!</v>
      </c>
      <c r="E23" s="41" t="e">
        <f t="shared" si="2"/>
        <v>#DIV/0!</v>
      </c>
      <c r="F23" s="40" t="e">
        <f t="shared" si="2"/>
        <v>#DIV/0!</v>
      </c>
      <c r="G23" s="41" t="e">
        <f t="shared" si="2"/>
        <v>#DIV/0!</v>
      </c>
      <c r="H23" s="40" t="e">
        <f t="shared" si="2"/>
        <v>#DIV/0!</v>
      </c>
      <c r="I23" s="41" t="e">
        <f t="shared" si="2"/>
        <v>#DIV/0!</v>
      </c>
      <c r="J23" s="40" t="e">
        <f t="shared" si="2"/>
        <v>#DIV/0!</v>
      </c>
      <c r="K23" s="41" t="e">
        <f t="shared" si="2"/>
        <v>#DIV/0!</v>
      </c>
      <c r="L23" s="40" t="e">
        <f t="shared" si="2"/>
        <v>#DIV/0!</v>
      </c>
      <c r="M23" s="41" t="e">
        <f t="shared" si="2"/>
        <v>#DIV/0!</v>
      </c>
      <c r="N23" s="40" t="e">
        <f t="shared" si="2"/>
        <v>#DIV/0!</v>
      </c>
      <c r="O23" s="41" t="e">
        <f t="shared" si="2"/>
        <v>#DIV/0!</v>
      </c>
      <c r="P23" s="38"/>
      <c r="Q23" s="39"/>
      <c r="R23" s="140" t="s">
        <v>17</v>
      </c>
      <c r="S23" s="40" t="e">
        <f t="shared" ref="S23:AD23" si="3">S22/$D$13</f>
        <v>#DIV/0!</v>
      </c>
      <c r="T23" s="41" t="e">
        <f t="shared" si="3"/>
        <v>#DIV/0!</v>
      </c>
      <c r="U23" s="40" t="e">
        <f t="shared" si="3"/>
        <v>#DIV/0!</v>
      </c>
      <c r="V23" s="41" t="e">
        <f t="shared" si="3"/>
        <v>#DIV/0!</v>
      </c>
      <c r="W23" s="40" t="e">
        <f t="shared" si="3"/>
        <v>#DIV/0!</v>
      </c>
      <c r="X23" s="41" t="e">
        <f t="shared" si="3"/>
        <v>#DIV/0!</v>
      </c>
      <c r="Y23" s="40" t="e">
        <f t="shared" si="3"/>
        <v>#DIV/0!</v>
      </c>
      <c r="Z23" s="41" t="e">
        <f t="shared" si="3"/>
        <v>#DIV/0!</v>
      </c>
      <c r="AA23" s="40" t="e">
        <f t="shared" si="3"/>
        <v>#DIV/0!</v>
      </c>
      <c r="AB23" s="41" t="e">
        <f t="shared" si="3"/>
        <v>#DIV/0!</v>
      </c>
      <c r="AC23" s="40" t="e">
        <f t="shared" si="3"/>
        <v>#DIV/0!</v>
      </c>
      <c r="AD23" s="41" t="e">
        <f t="shared" si="3"/>
        <v>#DIV/0!</v>
      </c>
    </row>
    <row r="24" spans="1:30" ht="3.75" customHeight="1" x14ac:dyDescent="0.25">
      <c r="A24" s="16"/>
      <c r="B24" s="16"/>
      <c r="C24" s="8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85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ht="17.25" customHeight="1" x14ac:dyDescent="0.25">
      <c r="A25" s="10" t="s">
        <v>18</v>
      </c>
      <c r="B25" s="10"/>
      <c r="C25" s="44" t="s">
        <v>2</v>
      </c>
      <c r="D25" s="127" t="s">
        <v>3</v>
      </c>
      <c r="E25" s="44" t="s">
        <v>4</v>
      </c>
      <c r="F25" s="43" t="s">
        <v>3</v>
      </c>
      <c r="G25" s="44" t="s">
        <v>4</v>
      </c>
      <c r="H25" s="43" t="s">
        <v>3</v>
      </c>
      <c r="I25" s="44" t="s">
        <v>4</v>
      </c>
      <c r="J25" s="43" t="s">
        <v>3</v>
      </c>
      <c r="K25" s="44" t="s">
        <v>4</v>
      </c>
      <c r="L25" s="43" t="s">
        <v>3</v>
      </c>
      <c r="M25" s="44" t="s">
        <v>4</v>
      </c>
      <c r="N25" s="43" t="s">
        <v>3</v>
      </c>
      <c r="O25" s="44" t="s">
        <v>4</v>
      </c>
      <c r="P25" s="42" t="s">
        <v>2</v>
      </c>
      <c r="Q25" s="43"/>
      <c r="R25" s="44" t="s">
        <v>2</v>
      </c>
      <c r="S25" s="43" t="s">
        <v>3</v>
      </c>
      <c r="T25" s="44" t="s">
        <v>4</v>
      </c>
      <c r="U25" s="43" t="s">
        <v>3</v>
      </c>
      <c r="V25" s="44" t="s">
        <v>4</v>
      </c>
      <c r="W25" s="43" t="s">
        <v>3</v>
      </c>
      <c r="X25" s="44" t="s">
        <v>4</v>
      </c>
      <c r="Y25" s="43" t="s">
        <v>3</v>
      </c>
      <c r="Z25" s="44" t="s">
        <v>4</v>
      </c>
      <c r="AA25" s="43" t="s">
        <v>3</v>
      </c>
      <c r="AB25" s="44" t="s">
        <v>4</v>
      </c>
      <c r="AC25" s="43" t="s">
        <v>3</v>
      </c>
      <c r="AD25" s="44" t="s">
        <v>4</v>
      </c>
    </row>
    <row r="26" spans="1:30" ht="17.25" customHeight="1" x14ac:dyDescent="0.25">
      <c r="A26" s="9" t="s">
        <v>20</v>
      </c>
      <c r="B26" s="596" t="s">
        <v>21</v>
      </c>
      <c r="C26" s="153" t="s">
        <v>94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90"/>
      <c r="P26" s="597" t="s">
        <v>20</v>
      </c>
      <c r="Q26" s="45" t="s">
        <v>21</v>
      </c>
      <c r="R26" s="54" t="s">
        <v>94</v>
      </c>
      <c r="S26" s="46"/>
      <c r="T26" s="47"/>
      <c r="U26" s="46"/>
      <c r="V26" s="47"/>
      <c r="W26" s="46"/>
      <c r="X26" s="47"/>
      <c r="Y26" s="46"/>
      <c r="Z26" s="47"/>
      <c r="AA26" s="46"/>
      <c r="AB26" s="47"/>
      <c r="AC26" s="46"/>
      <c r="AD26" s="47"/>
    </row>
    <row r="27" spans="1:30" ht="17.25" customHeight="1" x14ac:dyDescent="0.25">
      <c r="A27" s="9"/>
      <c r="B27" s="596"/>
      <c r="C27" s="88" t="s">
        <v>23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91"/>
      <c r="P27" s="597"/>
      <c r="Q27" s="45"/>
      <c r="R27" s="54" t="s">
        <v>23</v>
      </c>
      <c r="S27" s="46"/>
      <c r="T27" s="47"/>
      <c r="U27" s="46"/>
      <c r="V27" s="47"/>
      <c r="W27" s="46"/>
      <c r="X27" s="47"/>
      <c r="Y27" s="46"/>
      <c r="Z27" s="47"/>
      <c r="AA27" s="46"/>
      <c r="AB27" s="47"/>
      <c r="AC27" s="46"/>
      <c r="AD27" s="47"/>
    </row>
    <row r="28" spans="1:30" ht="17.25" customHeight="1" x14ac:dyDescent="0.25">
      <c r="A28" s="9"/>
      <c r="B28" s="596"/>
      <c r="C28" s="88" t="s">
        <v>24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91"/>
      <c r="P28" s="597"/>
      <c r="Q28" s="45"/>
      <c r="R28" s="54" t="s">
        <v>24</v>
      </c>
      <c r="S28" s="46"/>
      <c r="T28" s="47"/>
      <c r="U28" s="46"/>
      <c r="V28" s="47"/>
      <c r="W28" s="46"/>
      <c r="X28" s="47"/>
      <c r="Y28" s="46"/>
      <c r="Z28" s="47"/>
      <c r="AA28" s="46"/>
      <c r="AB28" s="47"/>
      <c r="AC28" s="46"/>
      <c r="AD28" s="47"/>
    </row>
    <row r="29" spans="1:30" ht="17.25" customHeight="1" x14ac:dyDescent="0.25">
      <c r="A29" s="9"/>
      <c r="B29" s="596"/>
      <c r="C29" s="88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91"/>
      <c r="P29" s="597"/>
      <c r="Q29" s="45"/>
      <c r="R29" s="54"/>
      <c r="S29" s="46"/>
      <c r="T29" s="47"/>
      <c r="U29" s="46"/>
      <c r="V29" s="47"/>
      <c r="W29" s="46"/>
      <c r="X29" s="47"/>
      <c r="Y29" s="46"/>
      <c r="Z29" s="47"/>
      <c r="AA29" s="46"/>
      <c r="AB29" s="47"/>
      <c r="AC29" s="46"/>
      <c r="AD29" s="47"/>
    </row>
    <row r="30" spans="1:30" ht="17.25" customHeight="1" x14ac:dyDescent="0.25">
      <c r="A30" s="9"/>
      <c r="B30" s="596"/>
      <c r="C30" s="88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91"/>
      <c r="P30" s="597"/>
      <c r="Q30" s="45"/>
      <c r="R30" s="54"/>
      <c r="S30" s="46"/>
      <c r="T30" s="47"/>
      <c r="U30" s="46"/>
      <c r="V30" s="47"/>
      <c r="W30" s="46"/>
      <c r="X30" s="47"/>
      <c r="Y30" s="46"/>
      <c r="Z30" s="47"/>
      <c r="AA30" s="46"/>
      <c r="AB30" s="47"/>
      <c r="AC30" s="46"/>
      <c r="AD30" s="47"/>
    </row>
    <row r="31" spans="1:30" ht="17.25" customHeight="1" x14ac:dyDescent="0.25">
      <c r="A31" s="9"/>
      <c r="B31" s="596"/>
      <c r="C31" s="88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91"/>
      <c r="P31" s="597"/>
      <c r="Q31" s="45"/>
      <c r="R31" s="54"/>
      <c r="S31" s="46"/>
      <c r="T31" s="47"/>
      <c r="U31" s="46"/>
      <c r="V31" s="47"/>
      <c r="W31" s="46"/>
      <c r="X31" s="47"/>
      <c r="Y31" s="46"/>
      <c r="Z31" s="47"/>
      <c r="AA31" s="46"/>
      <c r="AB31" s="47"/>
      <c r="AC31" s="46"/>
      <c r="AD31" s="47"/>
    </row>
    <row r="32" spans="1:30" ht="17.25" customHeight="1" x14ac:dyDescent="0.25">
      <c r="A32" s="9"/>
      <c r="B32" s="596"/>
      <c r="C32" s="88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91"/>
      <c r="P32" s="597"/>
      <c r="Q32" s="45"/>
      <c r="R32" s="54"/>
      <c r="S32" s="46"/>
      <c r="T32" s="47"/>
      <c r="U32" s="46"/>
      <c r="V32" s="47"/>
      <c r="W32" s="46"/>
      <c r="X32" s="47"/>
      <c r="Y32" s="46"/>
      <c r="Z32" s="47"/>
      <c r="AA32" s="46"/>
      <c r="AB32" s="47"/>
      <c r="AC32" s="46"/>
      <c r="AD32" s="47"/>
    </row>
    <row r="33" spans="1:30" ht="4.5" customHeight="1" x14ac:dyDescent="0.25">
      <c r="A33" s="9"/>
      <c r="B33" s="156"/>
      <c r="C33" s="88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93"/>
      <c r="P33" s="597"/>
      <c r="Q33" s="24"/>
      <c r="R33" s="54"/>
      <c r="S33" s="33"/>
      <c r="T33" s="34"/>
      <c r="U33" s="33"/>
      <c r="V33" s="34"/>
      <c r="W33" s="33"/>
      <c r="X33" s="34"/>
      <c r="Y33" s="33"/>
      <c r="Z33" s="34"/>
      <c r="AA33" s="33"/>
      <c r="AB33" s="34"/>
      <c r="AC33" s="33"/>
      <c r="AD33" s="34"/>
    </row>
    <row r="34" spans="1:30" ht="17.25" customHeight="1" x14ac:dyDescent="0.25">
      <c r="A34" s="9"/>
      <c r="B34" s="598" t="s">
        <v>25</v>
      </c>
      <c r="C34" s="88" t="s">
        <v>26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91"/>
      <c r="P34" s="597"/>
      <c r="Q34" s="45" t="s">
        <v>25</v>
      </c>
      <c r="R34" s="54" t="s">
        <v>26</v>
      </c>
      <c r="S34" s="46"/>
      <c r="T34" s="47"/>
      <c r="U34" s="46"/>
      <c r="V34" s="47"/>
      <c r="W34" s="46"/>
      <c r="X34" s="47"/>
      <c r="Y34" s="46"/>
      <c r="Z34" s="47"/>
      <c r="AA34" s="46"/>
      <c r="AB34" s="47"/>
      <c r="AC34" s="46"/>
      <c r="AD34" s="47"/>
    </row>
    <row r="35" spans="1:30" ht="17.25" customHeight="1" x14ac:dyDescent="0.25">
      <c r="A35" s="9"/>
      <c r="B35" s="598"/>
      <c r="C35" s="88" t="s">
        <v>27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91"/>
      <c r="P35" s="597"/>
      <c r="Q35" s="45"/>
      <c r="R35" s="54" t="s">
        <v>27</v>
      </c>
      <c r="S35" s="46"/>
      <c r="T35" s="47"/>
      <c r="U35" s="46"/>
      <c r="V35" s="47"/>
      <c r="W35" s="46"/>
      <c r="X35" s="47"/>
      <c r="Y35" s="46"/>
      <c r="Z35" s="47"/>
      <c r="AA35" s="46"/>
      <c r="AB35" s="47"/>
      <c r="AC35" s="46"/>
      <c r="AD35" s="47"/>
    </row>
    <row r="36" spans="1:30" ht="4.5" customHeight="1" x14ac:dyDescent="0.25">
      <c r="A36" s="9"/>
      <c r="B36" s="598"/>
      <c r="C36" s="88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93"/>
      <c r="P36" s="597"/>
      <c r="Q36" s="45"/>
      <c r="R36" s="54"/>
      <c r="S36" s="33"/>
      <c r="T36" s="34"/>
      <c r="U36" s="33"/>
      <c r="V36" s="34"/>
      <c r="W36" s="33"/>
      <c r="X36" s="34"/>
      <c r="Y36" s="33"/>
      <c r="Z36" s="34"/>
      <c r="AA36" s="33"/>
      <c r="AB36" s="34"/>
      <c r="AC36" s="33"/>
      <c r="AD36" s="34"/>
    </row>
    <row r="37" spans="1:30" ht="17.25" customHeight="1" x14ac:dyDescent="0.25">
      <c r="A37" s="9"/>
      <c r="B37" s="599" t="s">
        <v>28</v>
      </c>
      <c r="C37" s="88" t="s">
        <v>29</v>
      </c>
      <c r="D37" s="155"/>
      <c r="E37" s="157"/>
      <c r="F37" s="155"/>
      <c r="G37" s="157"/>
      <c r="H37" s="155"/>
      <c r="I37" s="157"/>
      <c r="J37" s="155"/>
      <c r="K37" s="157"/>
      <c r="L37" s="155"/>
      <c r="M37" s="157"/>
      <c r="N37" s="155"/>
      <c r="O37" s="93"/>
      <c r="P37" s="597"/>
      <c r="Q37" s="159" t="s">
        <v>28</v>
      </c>
      <c r="R37" s="54" t="s">
        <v>29</v>
      </c>
      <c r="S37" s="46"/>
      <c r="T37" s="34"/>
      <c r="U37" s="46"/>
      <c r="V37" s="34"/>
      <c r="W37" s="46"/>
      <c r="X37" s="34"/>
      <c r="Y37" s="46"/>
      <c r="Z37" s="34"/>
      <c r="AA37" s="46"/>
      <c r="AB37" s="34"/>
      <c r="AC37" s="46"/>
      <c r="AD37" s="34"/>
    </row>
    <row r="38" spans="1:30" ht="17.25" customHeight="1" x14ac:dyDescent="0.25">
      <c r="A38" s="9"/>
      <c r="B38" s="599"/>
      <c r="C38" s="88" t="s">
        <v>30</v>
      </c>
      <c r="D38" s="155"/>
      <c r="E38" s="157"/>
      <c r="F38" s="155"/>
      <c r="G38" s="157"/>
      <c r="H38" s="155"/>
      <c r="I38" s="157"/>
      <c r="J38" s="155"/>
      <c r="K38" s="157"/>
      <c r="L38" s="155"/>
      <c r="M38" s="157"/>
      <c r="N38" s="155"/>
      <c r="O38" s="93"/>
      <c r="P38" s="597"/>
      <c r="Q38" s="160"/>
      <c r="R38" s="54" t="s">
        <v>30</v>
      </c>
      <c r="S38" s="46"/>
      <c r="T38" s="34"/>
      <c r="U38" s="46"/>
      <c r="V38" s="34"/>
      <c r="W38" s="46"/>
      <c r="X38" s="34"/>
      <c r="Y38" s="46"/>
      <c r="Z38" s="34"/>
      <c r="AA38" s="46"/>
      <c r="AB38" s="34"/>
      <c r="AC38" s="46"/>
      <c r="AD38" s="34"/>
    </row>
    <row r="39" spans="1:30" ht="17.25" customHeight="1" x14ac:dyDescent="0.25">
      <c r="A39" s="9"/>
      <c r="B39" s="599"/>
      <c r="C39" s="88" t="s">
        <v>31</v>
      </c>
      <c r="D39" s="155"/>
      <c r="E39" s="157"/>
      <c r="F39" s="155"/>
      <c r="G39" s="157"/>
      <c r="H39" s="155"/>
      <c r="I39" s="157"/>
      <c r="J39" s="155"/>
      <c r="K39" s="157"/>
      <c r="L39" s="155"/>
      <c r="M39" s="157"/>
      <c r="N39" s="155"/>
      <c r="O39" s="93"/>
      <c r="P39" s="597"/>
      <c r="Q39" s="160"/>
      <c r="R39" s="54" t="s">
        <v>31</v>
      </c>
      <c r="S39" s="46"/>
      <c r="T39" s="34"/>
      <c r="U39" s="46"/>
      <c r="V39" s="34"/>
      <c r="W39" s="46"/>
      <c r="X39" s="34"/>
      <c r="Y39" s="46"/>
      <c r="Z39" s="34"/>
      <c r="AA39" s="46"/>
      <c r="AB39" s="34"/>
      <c r="AC39" s="46"/>
      <c r="AD39" s="34"/>
    </row>
    <row r="40" spans="1:30" ht="17.25" customHeight="1" x14ac:dyDescent="0.25">
      <c r="A40" s="9"/>
      <c r="B40" s="599"/>
      <c r="C40" s="88"/>
      <c r="D40" s="155"/>
      <c r="E40" s="157"/>
      <c r="F40" s="155"/>
      <c r="G40" s="157"/>
      <c r="H40" s="155"/>
      <c r="I40" s="157"/>
      <c r="J40" s="155"/>
      <c r="K40" s="157"/>
      <c r="L40" s="155"/>
      <c r="M40" s="157"/>
      <c r="N40" s="155"/>
      <c r="O40" s="93"/>
      <c r="P40" s="597"/>
      <c r="Q40" s="160"/>
      <c r="R40" s="54"/>
      <c r="S40" s="46"/>
      <c r="T40" s="34"/>
      <c r="U40" s="46"/>
      <c r="V40" s="34"/>
      <c r="W40" s="46"/>
      <c r="X40" s="34"/>
      <c r="Y40" s="46"/>
      <c r="Z40" s="34"/>
      <c r="AA40" s="46"/>
      <c r="AB40" s="34"/>
      <c r="AC40" s="46"/>
      <c r="AD40" s="34"/>
    </row>
    <row r="41" spans="1:30" ht="17.25" customHeight="1" x14ac:dyDescent="0.25">
      <c r="A41" s="9"/>
      <c r="B41" s="599"/>
      <c r="C41" s="88"/>
      <c r="D41" s="155"/>
      <c r="E41" s="157"/>
      <c r="F41" s="155"/>
      <c r="G41" s="157"/>
      <c r="H41" s="155"/>
      <c r="I41" s="157"/>
      <c r="J41" s="155"/>
      <c r="K41" s="157"/>
      <c r="L41" s="155"/>
      <c r="M41" s="157"/>
      <c r="N41" s="155"/>
      <c r="O41" s="93"/>
      <c r="P41" s="597"/>
      <c r="Q41" s="161"/>
      <c r="R41" s="54"/>
      <c r="S41" s="46"/>
      <c r="T41" s="34"/>
      <c r="U41" s="46"/>
      <c r="V41" s="34"/>
      <c r="W41" s="46"/>
      <c r="X41" s="34"/>
      <c r="Y41" s="46"/>
      <c r="Z41" s="34"/>
      <c r="AA41" s="46"/>
      <c r="AB41" s="34"/>
      <c r="AC41" s="46"/>
      <c r="AD41" s="34"/>
    </row>
    <row r="42" spans="1:30" ht="4.5" customHeight="1" x14ac:dyDescent="0.25">
      <c r="A42" s="9"/>
      <c r="B42" s="156"/>
      <c r="C42" s="88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93"/>
      <c r="P42" s="597"/>
      <c r="Q42" s="24"/>
      <c r="R42" s="54"/>
      <c r="S42" s="33"/>
      <c r="T42" s="34"/>
      <c r="U42" s="33"/>
      <c r="V42" s="34"/>
      <c r="W42" s="33"/>
      <c r="X42" s="34"/>
      <c r="Y42" s="33"/>
      <c r="Z42" s="34"/>
      <c r="AA42" s="33"/>
      <c r="AB42" s="34"/>
      <c r="AC42" s="33"/>
      <c r="AD42" s="34"/>
    </row>
    <row r="43" spans="1:30" ht="17.25" customHeight="1" x14ac:dyDescent="0.25">
      <c r="A43" s="9"/>
      <c r="B43" s="598" t="s">
        <v>32</v>
      </c>
      <c r="C43" s="88" t="s">
        <v>33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91"/>
      <c r="P43" s="597"/>
      <c r="Q43" s="45" t="s">
        <v>32</v>
      </c>
      <c r="R43" s="54" t="s">
        <v>33</v>
      </c>
      <c r="S43" s="46"/>
      <c r="T43" s="47"/>
      <c r="U43" s="46"/>
      <c r="V43" s="47"/>
      <c r="W43" s="46"/>
      <c r="X43" s="47"/>
      <c r="Y43" s="46"/>
      <c r="Z43" s="47"/>
      <c r="AA43" s="46"/>
      <c r="AB43" s="47"/>
      <c r="AC43" s="46"/>
      <c r="AD43" s="47"/>
    </row>
    <row r="44" spans="1:30" ht="17.25" customHeight="1" x14ac:dyDescent="0.25">
      <c r="A44" s="9"/>
      <c r="B44" s="598"/>
      <c r="C44" s="88" t="s">
        <v>34</v>
      </c>
      <c r="D44" s="155"/>
      <c r="E44" s="157"/>
      <c r="F44" s="155"/>
      <c r="G44" s="157"/>
      <c r="H44" s="155"/>
      <c r="I44" s="157"/>
      <c r="J44" s="155"/>
      <c r="K44" s="157"/>
      <c r="L44" s="155"/>
      <c r="M44" s="157"/>
      <c r="N44" s="155"/>
      <c r="O44" s="93"/>
      <c r="P44" s="597"/>
      <c r="Q44" s="45"/>
      <c r="R44" s="54" t="s">
        <v>34</v>
      </c>
      <c r="S44" s="46"/>
      <c r="T44" s="34"/>
      <c r="U44" s="46"/>
      <c r="V44" s="34"/>
      <c r="W44" s="46"/>
      <c r="X44" s="34"/>
      <c r="Y44" s="46"/>
      <c r="Z44" s="34"/>
      <c r="AA44" s="46"/>
      <c r="AB44" s="34"/>
      <c r="AC44" s="46"/>
      <c r="AD44" s="34"/>
    </row>
    <row r="45" spans="1:30" ht="17.25" customHeight="1" x14ac:dyDescent="0.25">
      <c r="A45" s="9"/>
      <c r="B45" s="598"/>
      <c r="C45" s="88"/>
      <c r="D45" s="155"/>
      <c r="E45" s="157"/>
      <c r="F45" s="155"/>
      <c r="G45" s="157"/>
      <c r="H45" s="155"/>
      <c r="I45" s="157"/>
      <c r="J45" s="155"/>
      <c r="K45" s="157"/>
      <c r="L45" s="155"/>
      <c r="M45" s="157"/>
      <c r="N45" s="155"/>
      <c r="O45" s="93"/>
      <c r="P45" s="597"/>
      <c r="Q45" s="45"/>
      <c r="R45" s="54"/>
      <c r="S45" s="46"/>
      <c r="T45" s="34"/>
      <c r="U45" s="46"/>
      <c r="V45" s="34"/>
      <c r="W45" s="46"/>
      <c r="X45" s="34"/>
      <c r="Y45" s="46"/>
      <c r="Z45" s="34"/>
      <c r="AA45" s="46"/>
      <c r="AB45" s="34"/>
      <c r="AC45" s="46"/>
      <c r="AD45" s="34"/>
    </row>
    <row r="46" spans="1:30" ht="17.25" customHeight="1" x14ac:dyDescent="0.25">
      <c r="A46" s="9"/>
      <c r="B46" s="598"/>
      <c r="C46" s="88"/>
      <c r="D46" s="155"/>
      <c r="E46" s="157"/>
      <c r="F46" s="155"/>
      <c r="G46" s="157"/>
      <c r="H46" s="155"/>
      <c r="I46" s="157"/>
      <c r="J46" s="155"/>
      <c r="K46" s="157"/>
      <c r="L46" s="155"/>
      <c r="M46" s="157"/>
      <c r="N46" s="155"/>
      <c r="O46" s="93"/>
      <c r="P46" s="597"/>
      <c r="Q46" s="45"/>
      <c r="R46" s="54"/>
      <c r="S46" s="46"/>
      <c r="T46" s="34"/>
      <c r="U46" s="46"/>
      <c r="V46" s="34"/>
      <c r="W46" s="46"/>
      <c r="X46" s="34"/>
      <c r="Y46" s="46"/>
      <c r="Z46" s="34"/>
      <c r="AA46" s="46"/>
      <c r="AB46" s="34"/>
      <c r="AC46" s="46"/>
      <c r="AD46" s="34"/>
    </row>
    <row r="47" spans="1:30" ht="4.5" customHeight="1" x14ac:dyDescent="0.25">
      <c r="A47" s="9"/>
      <c r="B47" s="156"/>
      <c r="C47" s="88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93"/>
      <c r="P47" s="597"/>
      <c r="Q47" s="24"/>
      <c r="R47" s="54"/>
      <c r="S47" s="33"/>
      <c r="T47" s="34"/>
      <c r="U47" s="33"/>
      <c r="V47" s="34"/>
      <c r="W47" s="33"/>
      <c r="X47" s="34"/>
      <c r="Y47" s="33"/>
      <c r="Z47" s="34"/>
      <c r="AA47" s="33"/>
      <c r="AB47" s="34"/>
      <c r="AC47" s="33"/>
      <c r="AD47" s="34"/>
    </row>
    <row r="48" spans="1:30" ht="17.25" customHeight="1" x14ac:dyDescent="0.25">
      <c r="A48" s="9"/>
      <c r="B48" s="598" t="s">
        <v>35</v>
      </c>
      <c r="C48" s="24" t="s">
        <v>36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91"/>
      <c r="P48" s="597"/>
      <c r="Q48" s="45" t="s">
        <v>35</v>
      </c>
      <c r="R48" s="54" t="s">
        <v>36</v>
      </c>
      <c r="S48" s="46"/>
      <c r="T48" s="47"/>
      <c r="U48" s="46"/>
      <c r="V48" s="47"/>
      <c r="W48" s="46"/>
      <c r="X48" s="47"/>
      <c r="Y48" s="46"/>
      <c r="Z48" s="47"/>
      <c r="AA48" s="46"/>
      <c r="AB48" s="47"/>
      <c r="AC48" s="46"/>
      <c r="AD48" s="47"/>
    </row>
    <row r="49" spans="1:30" ht="17.25" customHeight="1" x14ac:dyDescent="0.25">
      <c r="A49" s="9"/>
      <c r="B49" s="598"/>
      <c r="C49" s="24" t="s">
        <v>37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91"/>
      <c r="P49" s="597"/>
      <c r="Q49" s="45"/>
      <c r="R49" s="54" t="s">
        <v>37</v>
      </c>
      <c r="S49" s="46"/>
      <c r="T49" s="47"/>
      <c r="U49" s="46"/>
      <c r="V49" s="47"/>
      <c r="W49" s="46"/>
      <c r="X49" s="47"/>
      <c r="Y49" s="46"/>
      <c r="Z49" s="47"/>
      <c r="AA49" s="46"/>
      <c r="AB49" s="47"/>
      <c r="AC49" s="46"/>
      <c r="AD49" s="47"/>
    </row>
    <row r="50" spans="1:30" ht="17.25" customHeight="1" x14ac:dyDescent="0.25">
      <c r="A50" s="9"/>
      <c r="B50" s="598"/>
      <c r="C50" s="24" t="s">
        <v>95</v>
      </c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91"/>
      <c r="P50" s="597"/>
      <c r="Q50" s="45"/>
      <c r="R50" s="54"/>
      <c r="S50" s="46"/>
      <c r="T50" s="47"/>
      <c r="U50" s="46"/>
      <c r="V50" s="47"/>
      <c r="W50" s="46"/>
      <c r="X50" s="47"/>
      <c r="Y50" s="46"/>
      <c r="Z50" s="47"/>
      <c r="AA50" s="46"/>
      <c r="AB50" s="47"/>
      <c r="AC50" s="46"/>
      <c r="AD50" s="47"/>
    </row>
    <row r="51" spans="1:30" ht="17.25" customHeight="1" x14ac:dyDescent="0.25">
      <c r="A51" s="9"/>
      <c r="B51" s="598"/>
      <c r="C51" s="24" t="s">
        <v>96</v>
      </c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91"/>
      <c r="P51" s="597"/>
      <c r="Q51" s="45"/>
      <c r="R51" s="54"/>
      <c r="S51" s="46"/>
      <c r="T51" s="47"/>
      <c r="U51" s="46"/>
      <c r="V51" s="47"/>
      <c r="W51" s="46"/>
      <c r="X51" s="47"/>
      <c r="Y51" s="46"/>
      <c r="Z51" s="47"/>
      <c r="AA51" s="46"/>
      <c r="AB51" s="47"/>
      <c r="AC51" s="46"/>
      <c r="AD51" s="47"/>
    </row>
    <row r="52" spans="1:30" ht="4.5" customHeight="1" x14ac:dyDescent="0.25">
      <c r="A52" s="9"/>
      <c r="B52" s="156"/>
      <c r="C52" s="88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93"/>
      <c r="P52" s="597"/>
      <c r="Q52" s="24"/>
      <c r="R52" s="54"/>
      <c r="S52" s="33"/>
      <c r="T52" s="34"/>
      <c r="U52" s="33"/>
      <c r="V52" s="34"/>
      <c r="W52" s="33"/>
      <c r="X52" s="34"/>
      <c r="Y52" s="33"/>
      <c r="Z52" s="34"/>
      <c r="AA52" s="33"/>
      <c r="AB52" s="34"/>
      <c r="AC52" s="33"/>
      <c r="AD52" s="34"/>
    </row>
    <row r="53" spans="1:30" ht="17.25" customHeight="1" x14ac:dyDescent="0.25">
      <c r="A53" s="9"/>
      <c r="B53" s="598" t="s">
        <v>38</v>
      </c>
      <c r="C53" s="88" t="s">
        <v>39</v>
      </c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91"/>
      <c r="P53" s="597"/>
      <c r="Q53" s="45" t="s">
        <v>38</v>
      </c>
      <c r="R53" s="54" t="s">
        <v>39</v>
      </c>
      <c r="S53" s="46"/>
      <c r="T53" s="47"/>
      <c r="U53" s="46"/>
      <c r="V53" s="47"/>
      <c r="W53" s="46"/>
      <c r="X53" s="47"/>
      <c r="Y53" s="46"/>
      <c r="Z53" s="47"/>
      <c r="AA53" s="46"/>
      <c r="AB53" s="47"/>
      <c r="AC53" s="46"/>
      <c r="AD53" s="47"/>
    </row>
    <row r="54" spans="1:30" ht="17.25" customHeight="1" x14ac:dyDescent="0.25">
      <c r="A54" s="9"/>
      <c r="B54" s="598"/>
      <c r="C54" s="88" t="s">
        <v>40</v>
      </c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91"/>
      <c r="P54" s="597"/>
      <c r="Q54" s="45"/>
      <c r="R54" s="54" t="s">
        <v>40</v>
      </c>
      <c r="S54" s="46"/>
      <c r="T54" s="47"/>
      <c r="U54" s="46"/>
      <c r="V54" s="47"/>
      <c r="W54" s="46"/>
      <c r="X54" s="47"/>
      <c r="Y54" s="46"/>
      <c r="Z54" s="47"/>
      <c r="AA54" s="46"/>
      <c r="AB54" s="47"/>
      <c r="AC54" s="46"/>
      <c r="AD54" s="47"/>
    </row>
    <row r="55" spans="1:30" ht="17.25" customHeight="1" x14ac:dyDescent="0.25">
      <c r="A55" s="9"/>
      <c r="B55" s="598"/>
      <c r="C55" s="88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91"/>
      <c r="P55" s="597"/>
      <c r="Q55" s="45"/>
      <c r="R55" s="54"/>
      <c r="S55" s="46"/>
      <c r="T55" s="47"/>
      <c r="U55" s="46"/>
      <c r="V55" s="47"/>
      <c r="W55" s="46"/>
      <c r="X55" s="47"/>
      <c r="Y55" s="46"/>
      <c r="Z55" s="47"/>
      <c r="AA55" s="46"/>
      <c r="AB55" s="47"/>
      <c r="AC55" s="46"/>
      <c r="AD55" s="47"/>
    </row>
    <row r="56" spans="1:30" ht="4.5" customHeight="1" x14ac:dyDescent="0.25">
      <c r="A56" s="9"/>
      <c r="B56" s="156"/>
      <c r="C56" s="88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93"/>
      <c r="P56" s="597"/>
      <c r="Q56" s="24"/>
      <c r="R56" s="162"/>
      <c r="S56" s="48"/>
      <c r="T56" s="49"/>
      <c r="U56" s="48"/>
      <c r="V56" s="49"/>
      <c r="W56" s="48"/>
      <c r="X56" s="49"/>
      <c r="Y56" s="48"/>
      <c r="Z56" s="49"/>
      <c r="AA56" s="48"/>
      <c r="AB56" s="49"/>
      <c r="AC56" s="48"/>
      <c r="AD56" s="49"/>
    </row>
    <row r="57" spans="1:30" ht="15" customHeight="1" x14ac:dyDescent="0.25">
      <c r="A57" s="9"/>
      <c r="B57" s="163" t="s">
        <v>41</v>
      </c>
      <c r="C57" s="98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02"/>
      <c r="P57" s="597"/>
      <c r="Q57" s="165" t="s">
        <v>41</v>
      </c>
      <c r="R57" s="166"/>
      <c r="S57" s="101"/>
      <c r="T57" s="100"/>
      <c r="U57" s="101"/>
      <c r="V57" s="100"/>
      <c r="W57" s="101"/>
      <c r="X57" s="100"/>
      <c r="Y57" s="101"/>
      <c r="Z57" s="100"/>
      <c r="AA57" s="101"/>
      <c r="AB57" s="100"/>
      <c r="AC57" s="101"/>
      <c r="AD57" s="100"/>
    </row>
    <row r="58" spans="1:30" ht="4.5" customHeight="1" x14ac:dyDescent="0.25">
      <c r="A58" s="9"/>
      <c r="B58" s="156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106"/>
      <c r="P58" s="167"/>
      <c r="Q58" s="24"/>
      <c r="R58" s="104"/>
      <c r="S58" s="24"/>
      <c r="T58" s="54"/>
      <c r="U58" s="24"/>
      <c r="V58" s="54"/>
      <c r="W58" s="24"/>
      <c r="X58" s="54"/>
      <c r="Y58" s="24"/>
      <c r="Z58" s="54"/>
      <c r="AA58" s="24"/>
      <c r="AB58" s="54"/>
      <c r="AC58" s="24"/>
      <c r="AD58" s="54"/>
    </row>
    <row r="59" spans="1:30" ht="17.25" hidden="1" customHeight="1" x14ac:dyDescent="0.25">
      <c r="A59" s="9"/>
      <c r="B59" s="158" t="s">
        <v>17</v>
      </c>
      <c r="C59" s="107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09"/>
      <c r="P59" s="169"/>
      <c r="Q59" s="39" t="s">
        <v>17</v>
      </c>
      <c r="R59" s="140"/>
      <c r="S59" s="55"/>
      <c r="T59" s="56"/>
      <c r="U59" s="55"/>
      <c r="V59" s="56"/>
      <c r="W59" s="55"/>
      <c r="X59" s="56"/>
      <c r="Y59" s="55"/>
      <c r="Z59" s="56"/>
      <c r="AA59" s="55"/>
      <c r="AB59" s="56"/>
      <c r="AC59" s="55"/>
      <c r="AD59" s="56"/>
    </row>
    <row r="60" spans="1:30" ht="4.5" customHeight="1" x14ac:dyDescent="0.25">
      <c r="A60" s="57"/>
      <c r="B60" s="156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112"/>
      <c r="P60" s="57"/>
      <c r="Q60" s="58"/>
      <c r="R60" s="113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</row>
    <row r="61" spans="1:30" ht="17.25" customHeight="1" x14ac:dyDescent="0.25">
      <c r="A61" s="6" t="s">
        <v>42</v>
      </c>
      <c r="B61" s="598" t="s">
        <v>43</v>
      </c>
      <c r="C61" s="88" t="s">
        <v>44</v>
      </c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91"/>
      <c r="P61" s="600" t="s">
        <v>42</v>
      </c>
      <c r="Q61" s="59" t="s">
        <v>43</v>
      </c>
      <c r="R61" s="133" t="s">
        <v>44</v>
      </c>
      <c r="S61" s="60"/>
      <c r="T61" s="61"/>
      <c r="U61" s="60"/>
      <c r="V61" s="61"/>
      <c r="W61" s="60"/>
      <c r="X61" s="61"/>
      <c r="Y61" s="60"/>
      <c r="Z61" s="61"/>
      <c r="AA61" s="60"/>
      <c r="AB61" s="61"/>
      <c r="AC61" s="60"/>
      <c r="AD61" s="61"/>
    </row>
    <row r="62" spans="1:30" ht="17.25" customHeight="1" x14ac:dyDescent="0.25">
      <c r="A62" s="6"/>
      <c r="B62" s="598"/>
      <c r="C62" s="88" t="s">
        <v>45</v>
      </c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91"/>
      <c r="P62" s="600"/>
      <c r="Q62" s="45"/>
      <c r="R62" s="54" t="s">
        <v>45</v>
      </c>
      <c r="S62" s="46"/>
      <c r="T62" s="47"/>
      <c r="U62" s="46"/>
      <c r="V62" s="47"/>
      <c r="W62" s="46"/>
      <c r="X62" s="47"/>
      <c r="Y62" s="46"/>
      <c r="Z62" s="47"/>
      <c r="AA62" s="46"/>
      <c r="AB62" s="47"/>
      <c r="AC62" s="46"/>
      <c r="AD62" s="47"/>
    </row>
    <row r="63" spans="1:30" ht="17.25" customHeight="1" x14ac:dyDescent="0.25">
      <c r="A63" s="6"/>
      <c r="B63" s="598"/>
      <c r="C63" s="88" t="s">
        <v>46</v>
      </c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91"/>
      <c r="P63" s="600"/>
      <c r="Q63" s="45"/>
      <c r="R63" s="54" t="s">
        <v>46</v>
      </c>
      <c r="S63" s="46"/>
      <c r="T63" s="47"/>
      <c r="U63" s="46"/>
      <c r="V63" s="47"/>
      <c r="W63" s="46"/>
      <c r="X63" s="47"/>
      <c r="Y63" s="46"/>
      <c r="Z63" s="47"/>
      <c r="AA63" s="46"/>
      <c r="AB63" s="47"/>
      <c r="AC63" s="46"/>
      <c r="AD63" s="47"/>
    </row>
    <row r="64" spans="1:30" ht="17.25" customHeight="1" x14ac:dyDescent="0.25">
      <c r="A64" s="6"/>
      <c r="B64" s="598"/>
      <c r="C64" s="88" t="s">
        <v>47</v>
      </c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91"/>
      <c r="P64" s="600"/>
      <c r="Q64" s="45"/>
      <c r="R64" s="54" t="s">
        <v>47</v>
      </c>
      <c r="S64" s="46"/>
      <c r="T64" s="47"/>
      <c r="U64" s="46"/>
      <c r="V64" s="47"/>
      <c r="W64" s="46"/>
      <c r="X64" s="47"/>
      <c r="Y64" s="46"/>
      <c r="Z64" s="47"/>
      <c r="AA64" s="46"/>
      <c r="AB64" s="47"/>
      <c r="AC64" s="46"/>
      <c r="AD64" s="47"/>
    </row>
    <row r="65" spans="1:30" ht="17.25" customHeight="1" x14ac:dyDescent="0.25">
      <c r="A65" s="6"/>
      <c r="B65" s="598"/>
      <c r="C65" s="88" t="s">
        <v>48</v>
      </c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91"/>
      <c r="P65" s="600"/>
      <c r="Q65" s="45"/>
      <c r="R65" s="54" t="s">
        <v>48</v>
      </c>
      <c r="S65" s="46"/>
      <c r="T65" s="47"/>
      <c r="U65" s="46"/>
      <c r="V65" s="47"/>
      <c r="W65" s="46"/>
      <c r="X65" s="47"/>
      <c r="Y65" s="46"/>
      <c r="Z65" s="47"/>
      <c r="AA65" s="46"/>
      <c r="AB65" s="47"/>
      <c r="AC65" s="46"/>
      <c r="AD65" s="47"/>
    </row>
    <row r="66" spans="1:30" ht="17.25" customHeight="1" x14ac:dyDescent="0.25">
      <c r="A66" s="6"/>
      <c r="B66" s="598"/>
      <c r="C66" s="88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91"/>
      <c r="P66" s="600"/>
      <c r="Q66" s="45"/>
      <c r="R66" s="54"/>
      <c r="S66" s="46"/>
      <c r="T66" s="47"/>
      <c r="U66" s="46"/>
      <c r="V66" s="47"/>
      <c r="W66" s="46"/>
      <c r="X66" s="47"/>
      <c r="Y66" s="46"/>
      <c r="Z66" s="47"/>
      <c r="AA66" s="46"/>
      <c r="AB66" s="47"/>
      <c r="AC66" s="46"/>
      <c r="AD66" s="47"/>
    </row>
    <row r="67" spans="1:30" ht="17.25" customHeight="1" x14ac:dyDescent="0.25">
      <c r="A67" s="6"/>
      <c r="B67" s="598"/>
      <c r="C67" s="88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91"/>
      <c r="P67" s="600"/>
      <c r="Q67" s="45"/>
      <c r="R67" s="54"/>
      <c r="S67" s="46"/>
      <c r="T67" s="47"/>
      <c r="U67" s="46"/>
      <c r="V67" s="47"/>
      <c r="W67" s="46"/>
      <c r="X67" s="47"/>
      <c r="Y67" s="46"/>
      <c r="Z67" s="47"/>
      <c r="AA67" s="46"/>
      <c r="AB67" s="47"/>
      <c r="AC67" s="46"/>
      <c r="AD67" s="47"/>
    </row>
    <row r="68" spans="1:30" ht="4.5" customHeight="1" x14ac:dyDescent="0.25">
      <c r="A68" s="6"/>
      <c r="B68" s="156"/>
      <c r="C68" s="88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93"/>
      <c r="P68" s="600"/>
      <c r="Q68" s="24"/>
      <c r="R68" s="54"/>
      <c r="S68" s="33"/>
      <c r="T68" s="34"/>
      <c r="U68" s="33"/>
      <c r="V68" s="34"/>
      <c r="W68" s="33"/>
      <c r="X68" s="34"/>
      <c r="Y68" s="33"/>
      <c r="Z68" s="34"/>
      <c r="AA68" s="33"/>
      <c r="AB68" s="34"/>
      <c r="AC68" s="33"/>
      <c r="AD68" s="34"/>
    </row>
    <row r="69" spans="1:30" ht="17.25" customHeight="1" x14ac:dyDescent="0.25">
      <c r="A69" s="6"/>
      <c r="B69" s="598" t="s">
        <v>25</v>
      </c>
      <c r="C69" s="88" t="s">
        <v>49</v>
      </c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91"/>
      <c r="P69" s="600"/>
      <c r="Q69" s="45" t="s">
        <v>25</v>
      </c>
      <c r="R69" s="54" t="s">
        <v>49</v>
      </c>
      <c r="S69" s="46"/>
      <c r="T69" s="47"/>
      <c r="U69" s="46"/>
      <c r="V69" s="47"/>
      <c r="W69" s="46"/>
      <c r="X69" s="47"/>
      <c r="Y69" s="46"/>
      <c r="Z69" s="47"/>
      <c r="AA69" s="46"/>
      <c r="AB69" s="47"/>
      <c r="AC69" s="46"/>
      <c r="AD69" s="47"/>
    </row>
    <row r="70" spans="1:30" ht="17.25" customHeight="1" x14ac:dyDescent="0.25">
      <c r="A70" s="6"/>
      <c r="B70" s="598"/>
      <c r="C70" s="88" t="s">
        <v>50</v>
      </c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91"/>
      <c r="P70" s="600"/>
      <c r="Q70" s="45"/>
      <c r="R70" s="54" t="s">
        <v>50</v>
      </c>
      <c r="S70" s="46"/>
      <c r="T70" s="47"/>
      <c r="U70" s="46"/>
      <c r="V70" s="47"/>
      <c r="W70" s="46"/>
      <c r="X70" s="47"/>
      <c r="Y70" s="46"/>
      <c r="Z70" s="47"/>
      <c r="AA70" s="46"/>
      <c r="AB70" s="47"/>
      <c r="AC70" s="46"/>
      <c r="AD70" s="47"/>
    </row>
    <row r="71" spans="1:30" ht="17.25" customHeight="1" x14ac:dyDescent="0.25">
      <c r="A71" s="6"/>
      <c r="B71" s="598"/>
      <c r="C71" s="88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91"/>
      <c r="P71" s="600"/>
      <c r="Q71" s="45"/>
      <c r="R71" s="54"/>
      <c r="S71" s="46"/>
      <c r="T71" s="47"/>
      <c r="U71" s="46"/>
      <c r="V71" s="47"/>
      <c r="W71" s="46"/>
      <c r="X71" s="47"/>
      <c r="Y71" s="46"/>
      <c r="Z71" s="47"/>
      <c r="AA71" s="46"/>
      <c r="AB71" s="47"/>
      <c r="AC71" s="46"/>
      <c r="AD71" s="47"/>
    </row>
    <row r="72" spans="1:30" ht="4.5" customHeight="1" x14ac:dyDescent="0.25">
      <c r="A72" s="6"/>
      <c r="B72" s="156"/>
      <c r="C72" s="88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93"/>
      <c r="P72" s="600"/>
      <c r="Q72" s="24"/>
      <c r="R72" s="54"/>
      <c r="S72" s="33"/>
      <c r="T72" s="34"/>
      <c r="U72" s="33"/>
      <c r="V72" s="34"/>
      <c r="W72" s="33"/>
      <c r="X72" s="34"/>
      <c r="Y72" s="33"/>
      <c r="Z72" s="34"/>
      <c r="AA72" s="33"/>
      <c r="AB72" s="34"/>
      <c r="AC72" s="33"/>
      <c r="AD72" s="34"/>
    </row>
    <row r="73" spans="1:30" ht="17.25" customHeight="1" x14ac:dyDescent="0.25">
      <c r="A73" s="6"/>
      <c r="B73" s="598" t="s">
        <v>51</v>
      </c>
      <c r="C73" s="88" t="s">
        <v>52</v>
      </c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91"/>
      <c r="P73" s="600"/>
      <c r="Q73" s="45" t="s">
        <v>51</v>
      </c>
      <c r="R73" s="54" t="s">
        <v>52</v>
      </c>
      <c r="S73" s="46"/>
      <c r="T73" s="47"/>
      <c r="U73" s="46"/>
      <c r="V73" s="47"/>
      <c r="W73" s="46"/>
      <c r="X73" s="47"/>
      <c r="Y73" s="46"/>
      <c r="Z73" s="47"/>
      <c r="AA73" s="46"/>
      <c r="AB73" s="47"/>
      <c r="AC73" s="46"/>
      <c r="AD73" s="47"/>
    </row>
    <row r="74" spans="1:30" ht="17.25" customHeight="1" x14ac:dyDescent="0.25">
      <c r="A74" s="6"/>
      <c r="B74" s="598"/>
      <c r="C74" s="88" t="s">
        <v>53</v>
      </c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91"/>
      <c r="P74" s="600"/>
      <c r="Q74" s="45"/>
      <c r="R74" s="54" t="s">
        <v>53</v>
      </c>
      <c r="S74" s="46"/>
      <c r="T74" s="47"/>
      <c r="U74" s="46"/>
      <c r="V74" s="47"/>
      <c r="W74" s="46"/>
      <c r="X74" s="47"/>
      <c r="Y74" s="46"/>
      <c r="Z74" s="47"/>
      <c r="AA74" s="46"/>
      <c r="AB74" s="47"/>
      <c r="AC74" s="46"/>
      <c r="AD74" s="47"/>
    </row>
    <row r="75" spans="1:30" ht="17.25" customHeight="1" x14ac:dyDescent="0.25">
      <c r="A75" s="6"/>
      <c r="B75" s="598"/>
      <c r="C75" s="88" t="s">
        <v>54</v>
      </c>
      <c r="D75" s="155"/>
      <c r="E75" s="157"/>
      <c r="F75" s="155"/>
      <c r="G75" s="157"/>
      <c r="H75" s="155"/>
      <c r="I75" s="157"/>
      <c r="J75" s="155"/>
      <c r="K75" s="157"/>
      <c r="L75" s="155"/>
      <c r="M75" s="157"/>
      <c r="N75" s="155"/>
      <c r="O75" s="93"/>
      <c r="P75" s="600"/>
      <c r="Q75" s="45"/>
      <c r="R75" s="54" t="s">
        <v>54</v>
      </c>
      <c r="S75" s="46"/>
      <c r="T75" s="34"/>
      <c r="U75" s="46"/>
      <c r="V75" s="34"/>
      <c r="W75" s="46"/>
      <c r="X75" s="34"/>
      <c r="Y75" s="46"/>
      <c r="Z75" s="34"/>
      <c r="AA75" s="46"/>
      <c r="AB75" s="34"/>
      <c r="AC75" s="46"/>
      <c r="AD75" s="34"/>
    </row>
    <row r="76" spans="1:30" ht="17.25" customHeight="1" x14ac:dyDescent="0.25">
      <c r="A76" s="6"/>
      <c r="B76" s="598"/>
      <c r="C76" s="88" t="s">
        <v>55</v>
      </c>
      <c r="D76" s="155"/>
      <c r="E76" s="157"/>
      <c r="F76" s="155"/>
      <c r="G76" s="157"/>
      <c r="H76" s="155"/>
      <c r="I76" s="157"/>
      <c r="J76" s="155"/>
      <c r="K76" s="157"/>
      <c r="L76" s="155"/>
      <c r="M76" s="157"/>
      <c r="N76" s="155"/>
      <c r="O76" s="93"/>
      <c r="P76" s="600"/>
      <c r="Q76" s="45"/>
      <c r="R76" s="54" t="s">
        <v>55</v>
      </c>
      <c r="S76" s="46"/>
      <c r="T76" s="34"/>
      <c r="U76" s="46"/>
      <c r="V76" s="34"/>
      <c r="W76" s="46"/>
      <c r="X76" s="34"/>
      <c r="Y76" s="46"/>
      <c r="Z76" s="34"/>
      <c r="AA76" s="46"/>
      <c r="AB76" s="34"/>
      <c r="AC76" s="46"/>
      <c r="AD76" s="34"/>
    </row>
    <row r="77" spans="1:30" ht="17.25" customHeight="1" x14ac:dyDescent="0.25">
      <c r="A77" s="6"/>
      <c r="B77" s="598"/>
      <c r="C77" s="88"/>
      <c r="D77" s="155"/>
      <c r="E77" s="157"/>
      <c r="F77" s="155"/>
      <c r="G77" s="157"/>
      <c r="H77" s="155"/>
      <c r="I77" s="157"/>
      <c r="J77" s="155"/>
      <c r="K77" s="157"/>
      <c r="L77" s="155"/>
      <c r="M77" s="157"/>
      <c r="N77" s="155"/>
      <c r="O77" s="93"/>
      <c r="P77" s="600"/>
      <c r="Q77" s="45"/>
      <c r="R77" s="54"/>
      <c r="S77" s="46"/>
      <c r="T77" s="34"/>
      <c r="U77" s="46"/>
      <c r="V77" s="34"/>
      <c r="W77" s="46"/>
      <c r="X77" s="34"/>
      <c r="Y77" s="46"/>
      <c r="Z77" s="34"/>
      <c r="AA77" s="46"/>
      <c r="AB77" s="34"/>
      <c r="AC77" s="46"/>
      <c r="AD77" s="34"/>
    </row>
    <row r="78" spans="1:30" ht="17.25" customHeight="1" x14ac:dyDescent="0.25">
      <c r="A78" s="6"/>
      <c r="B78" s="598"/>
      <c r="C78" s="88"/>
      <c r="D78" s="155"/>
      <c r="E78" s="157"/>
      <c r="F78" s="155"/>
      <c r="G78" s="157"/>
      <c r="H78" s="155"/>
      <c r="I78" s="157"/>
      <c r="J78" s="155"/>
      <c r="K78" s="157"/>
      <c r="L78" s="155"/>
      <c r="M78" s="157"/>
      <c r="N78" s="155"/>
      <c r="O78" s="93"/>
      <c r="P78" s="600"/>
      <c r="Q78" s="45"/>
      <c r="R78" s="54"/>
      <c r="S78" s="46"/>
      <c r="T78" s="34"/>
      <c r="U78" s="46"/>
      <c r="V78" s="34"/>
      <c r="W78" s="46"/>
      <c r="X78" s="34"/>
      <c r="Y78" s="46"/>
      <c r="Z78" s="34"/>
      <c r="AA78" s="46"/>
      <c r="AB78" s="34"/>
      <c r="AC78" s="46"/>
      <c r="AD78" s="34"/>
    </row>
    <row r="79" spans="1:30" ht="4.5" customHeight="1" x14ac:dyDescent="0.25">
      <c r="A79" s="6"/>
      <c r="B79" s="156"/>
      <c r="C79" s="88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93"/>
      <c r="P79" s="600"/>
      <c r="Q79" s="24"/>
      <c r="R79" s="54"/>
      <c r="S79" s="33"/>
      <c r="T79" s="34"/>
      <c r="U79" s="33"/>
      <c r="V79" s="34"/>
      <c r="W79" s="33"/>
      <c r="X79" s="34"/>
      <c r="Y79" s="33"/>
      <c r="Z79" s="34"/>
      <c r="AA79" s="33"/>
      <c r="AB79" s="34"/>
      <c r="AC79" s="33"/>
      <c r="AD79" s="34"/>
    </row>
    <row r="80" spans="1:30" ht="17.25" customHeight="1" x14ac:dyDescent="0.25">
      <c r="A80" s="6"/>
      <c r="B80" s="599" t="s">
        <v>28</v>
      </c>
      <c r="C80" s="88" t="s">
        <v>56</v>
      </c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91"/>
      <c r="P80" s="600"/>
      <c r="Q80" s="170" t="s">
        <v>28</v>
      </c>
      <c r="R80" s="54" t="s">
        <v>56</v>
      </c>
      <c r="S80" s="46"/>
      <c r="T80" s="47"/>
      <c r="U80" s="46"/>
      <c r="V80" s="47"/>
      <c r="W80" s="46"/>
      <c r="X80" s="47"/>
      <c r="Y80" s="46"/>
      <c r="Z80" s="47"/>
      <c r="AA80" s="46"/>
      <c r="AB80" s="47"/>
      <c r="AC80" s="46"/>
      <c r="AD80" s="47"/>
    </row>
    <row r="81" spans="1:30" ht="17.25" customHeight="1" x14ac:dyDescent="0.25">
      <c r="A81" s="6"/>
      <c r="B81" s="599"/>
      <c r="C81" s="88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91"/>
      <c r="P81" s="600"/>
      <c r="Q81" s="171"/>
      <c r="R81" s="54"/>
      <c r="S81" s="46"/>
      <c r="T81" s="47"/>
      <c r="U81" s="46"/>
      <c r="V81" s="47"/>
      <c r="W81" s="46"/>
      <c r="X81" s="47"/>
      <c r="Y81" s="46"/>
      <c r="Z81" s="47"/>
      <c r="AA81" s="46"/>
      <c r="AB81" s="47"/>
      <c r="AC81" s="46"/>
      <c r="AD81" s="47"/>
    </row>
    <row r="82" spans="1:30" ht="4.5" customHeight="1" x14ac:dyDescent="0.25">
      <c r="A82" s="6"/>
      <c r="B82" s="156"/>
      <c r="C82" s="88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93"/>
      <c r="P82" s="600"/>
      <c r="Q82" s="24"/>
      <c r="R82" s="54"/>
      <c r="S82" s="33"/>
      <c r="T82" s="34"/>
      <c r="U82" s="33"/>
      <c r="V82" s="34"/>
      <c r="W82" s="33"/>
      <c r="X82" s="34"/>
      <c r="Y82" s="33"/>
      <c r="Z82" s="34"/>
      <c r="AA82" s="33"/>
      <c r="AB82" s="34"/>
      <c r="AC82" s="33"/>
      <c r="AD82" s="34"/>
    </row>
    <row r="83" spans="1:30" ht="17.25" customHeight="1" x14ac:dyDescent="0.25">
      <c r="A83" s="6"/>
      <c r="B83" s="598" t="s">
        <v>57</v>
      </c>
      <c r="C83" s="88" t="s">
        <v>58</v>
      </c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91"/>
      <c r="P83" s="600"/>
      <c r="Q83" s="45" t="s">
        <v>57</v>
      </c>
      <c r="R83" s="54" t="s">
        <v>58</v>
      </c>
      <c r="S83" s="46"/>
      <c r="T83" s="47"/>
      <c r="U83" s="46"/>
      <c r="V83" s="47"/>
      <c r="W83" s="46"/>
      <c r="X83" s="47"/>
      <c r="Y83" s="46"/>
      <c r="Z83" s="47"/>
      <c r="AA83" s="46"/>
      <c r="AB83" s="47"/>
      <c r="AC83" s="46"/>
      <c r="AD83" s="47"/>
    </row>
    <row r="84" spans="1:30" ht="17.25" customHeight="1" x14ac:dyDescent="0.25">
      <c r="A84" s="6"/>
      <c r="B84" s="598"/>
      <c r="C84" s="88" t="s">
        <v>59</v>
      </c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91"/>
      <c r="P84" s="600"/>
      <c r="Q84" s="45"/>
      <c r="R84" s="54" t="s">
        <v>59</v>
      </c>
      <c r="S84" s="46"/>
      <c r="T84" s="47"/>
      <c r="U84" s="46"/>
      <c r="V84" s="47"/>
      <c r="W84" s="46"/>
      <c r="X84" s="47"/>
      <c r="Y84" s="46"/>
      <c r="Z84" s="47"/>
      <c r="AA84" s="46"/>
      <c r="AB84" s="47"/>
      <c r="AC84" s="46"/>
      <c r="AD84" s="47"/>
    </row>
    <row r="85" spans="1:30" ht="17.25" customHeight="1" x14ac:dyDescent="0.25">
      <c r="A85" s="6"/>
      <c r="B85" s="598"/>
      <c r="C85" s="88" t="s">
        <v>60</v>
      </c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91"/>
      <c r="P85" s="600"/>
      <c r="Q85" s="45"/>
      <c r="R85" s="54" t="s">
        <v>60</v>
      </c>
      <c r="S85" s="46"/>
      <c r="T85" s="47"/>
      <c r="U85" s="46"/>
      <c r="V85" s="47"/>
      <c r="W85" s="46"/>
      <c r="X85" s="47"/>
      <c r="Y85" s="46"/>
      <c r="Z85" s="47"/>
      <c r="AA85" s="46"/>
      <c r="AB85" s="47"/>
      <c r="AC85" s="46"/>
      <c r="AD85" s="47"/>
    </row>
    <row r="86" spans="1:30" ht="17.25" customHeight="1" x14ac:dyDescent="0.25">
      <c r="A86" s="6"/>
      <c r="B86" s="598"/>
      <c r="C86" s="88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91"/>
      <c r="P86" s="600"/>
      <c r="Q86" s="45"/>
      <c r="R86" s="54"/>
      <c r="S86" s="46"/>
      <c r="T86" s="47"/>
      <c r="U86" s="46"/>
      <c r="V86" s="47"/>
      <c r="W86" s="46"/>
      <c r="X86" s="47"/>
      <c r="Y86" s="46"/>
      <c r="Z86" s="47"/>
      <c r="AA86" s="46"/>
      <c r="AB86" s="47"/>
      <c r="AC86" s="46"/>
      <c r="AD86" s="47"/>
    </row>
    <row r="87" spans="1:30" ht="17.25" customHeight="1" x14ac:dyDescent="0.25">
      <c r="A87" s="6"/>
      <c r="B87" s="598"/>
      <c r="C87" s="88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93"/>
      <c r="P87" s="600"/>
      <c r="Q87" s="45"/>
      <c r="R87" s="54"/>
      <c r="S87" s="33"/>
      <c r="T87" s="34"/>
      <c r="U87" s="33"/>
      <c r="V87" s="34"/>
      <c r="W87" s="33"/>
      <c r="X87" s="34"/>
      <c r="Y87" s="33"/>
      <c r="Z87" s="34"/>
      <c r="AA87" s="33"/>
      <c r="AB87" s="34"/>
      <c r="AC87" s="33"/>
      <c r="AD87" s="34"/>
    </row>
    <row r="88" spans="1:30" ht="4.5" customHeight="1" x14ac:dyDescent="0.25">
      <c r="A88" s="6"/>
      <c r="B88" s="156"/>
      <c r="C88" s="88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93"/>
      <c r="P88" s="600"/>
      <c r="Q88" s="24"/>
      <c r="R88" s="54"/>
      <c r="S88" s="33"/>
      <c r="T88" s="34"/>
      <c r="U88" s="33"/>
      <c r="V88" s="34"/>
      <c r="W88" s="33"/>
      <c r="X88" s="34"/>
      <c r="Y88" s="33"/>
      <c r="Z88" s="34"/>
      <c r="AA88" s="33"/>
      <c r="AB88" s="34"/>
      <c r="AC88" s="33"/>
      <c r="AD88" s="34"/>
    </row>
    <row r="89" spans="1:30" ht="17.25" customHeight="1" x14ac:dyDescent="0.25">
      <c r="A89" s="6"/>
      <c r="B89" s="158" t="s">
        <v>61</v>
      </c>
      <c r="C89" s="88" t="s">
        <v>62</v>
      </c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91"/>
      <c r="P89" s="600"/>
      <c r="Q89" s="45" t="s">
        <v>61</v>
      </c>
      <c r="R89" s="54" t="s">
        <v>62</v>
      </c>
      <c r="S89" s="46"/>
      <c r="T89" s="47"/>
      <c r="U89" s="46"/>
      <c r="V89" s="47"/>
      <c r="W89" s="46"/>
      <c r="X89" s="47"/>
      <c r="Y89" s="46"/>
      <c r="Z89" s="47"/>
      <c r="AA89" s="46"/>
      <c r="AB89" s="47"/>
      <c r="AC89" s="46"/>
      <c r="AD89" s="47"/>
    </row>
    <row r="90" spans="1:30" ht="4.5" customHeight="1" x14ac:dyDescent="0.25">
      <c r="A90" s="6"/>
      <c r="B90" s="156"/>
      <c r="C90" s="88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93"/>
      <c r="P90" s="600"/>
      <c r="Q90" s="172"/>
      <c r="R90" s="162"/>
      <c r="S90" s="96"/>
      <c r="T90" s="95"/>
      <c r="U90" s="96"/>
      <c r="V90" s="95"/>
      <c r="W90" s="96"/>
      <c r="X90" s="95"/>
      <c r="Y90" s="96"/>
      <c r="Z90" s="95"/>
      <c r="AA90" s="96"/>
      <c r="AB90" s="95"/>
      <c r="AC90" s="96"/>
      <c r="AD90" s="95"/>
    </row>
    <row r="91" spans="1:30" ht="29.25" customHeight="1" x14ac:dyDescent="0.25">
      <c r="A91" s="6"/>
      <c r="B91" s="163" t="s">
        <v>63</v>
      </c>
      <c r="C91" s="98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02"/>
      <c r="P91" s="600"/>
      <c r="Q91" s="165" t="s">
        <v>63</v>
      </c>
      <c r="R91" s="166"/>
      <c r="S91" s="101"/>
      <c r="T91" s="100"/>
      <c r="U91" s="101"/>
      <c r="V91" s="100"/>
      <c r="W91" s="101"/>
      <c r="X91" s="100"/>
      <c r="Y91" s="101"/>
      <c r="Z91" s="100"/>
      <c r="AA91" s="101"/>
      <c r="AB91" s="100"/>
      <c r="AC91" s="101"/>
      <c r="AD91" s="100"/>
    </row>
    <row r="92" spans="1:30" ht="4.5" customHeight="1" x14ac:dyDescent="0.25">
      <c r="A92" s="6"/>
      <c r="B92" s="156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17"/>
      <c r="P92" s="173"/>
      <c r="Q92" s="105"/>
      <c r="R92" s="174"/>
      <c r="S92" s="175"/>
      <c r="T92" s="174"/>
      <c r="U92" s="175"/>
      <c r="V92" s="174"/>
      <c r="W92" s="175"/>
      <c r="X92" s="174"/>
      <c r="Y92" s="175"/>
      <c r="Z92" s="174"/>
      <c r="AA92" s="175"/>
      <c r="AB92" s="174"/>
      <c r="AC92" s="175"/>
      <c r="AD92" s="174"/>
    </row>
    <row r="93" spans="1:30" ht="17.25" hidden="1" customHeight="1" x14ac:dyDescent="0.25">
      <c r="A93" s="6"/>
      <c r="B93" s="158" t="s">
        <v>17</v>
      </c>
      <c r="C93" s="107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19"/>
      <c r="P93" s="177"/>
      <c r="Q93" s="39" t="s">
        <v>17</v>
      </c>
      <c r="R93" s="140"/>
      <c r="S93" s="63"/>
      <c r="T93" s="64"/>
      <c r="U93" s="63"/>
      <c r="V93" s="64"/>
      <c r="W93" s="63"/>
      <c r="X93" s="64"/>
      <c r="Y93" s="63"/>
      <c r="Z93" s="64"/>
      <c r="AA93" s="63"/>
      <c r="AB93" s="64"/>
      <c r="AC93" s="63"/>
      <c r="AD93" s="64"/>
    </row>
    <row r="94" spans="1:30" ht="4.5" customHeight="1" x14ac:dyDescent="0.25">
      <c r="A94" s="57"/>
      <c r="B94" s="156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112"/>
      <c r="P94" s="57"/>
      <c r="Q94" s="58"/>
      <c r="R94" s="113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</row>
    <row r="95" spans="1:30" ht="17.25" customHeight="1" x14ac:dyDescent="0.25">
      <c r="A95" s="6" t="s">
        <v>64</v>
      </c>
      <c r="B95" s="598" t="s">
        <v>28</v>
      </c>
      <c r="C95" s="88" t="s">
        <v>65</v>
      </c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91"/>
      <c r="P95" s="600" t="s">
        <v>64</v>
      </c>
      <c r="Q95" s="59" t="s">
        <v>28</v>
      </c>
      <c r="R95" s="133" t="s">
        <v>65</v>
      </c>
      <c r="S95" s="60"/>
      <c r="T95" s="61"/>
      <c r="U95" s="60"/>
      <c r="V95" s="61"/>
      <c r="W95" s="60"/>
      <c r="X95" s="61"/>
      <c r="Y95" s="60"/>
      <c r="Z95" s="61"/>
      <c r="AA95" s="60"/>
      <c r="AB95" s="61"/>
      <c r="AC95" s="60"/>
      <c r="AD95" s="61"/>
    </row>
    <row r="96" spans="1:30" ht="17.25" customHeight="1" x14ac:dyDescent="0.25">
      <c r="A96" s="6"/>
      <c r="B96" s="598"/>
      <c r="C96" s="88" t="s">
        <v>66</v>
      </c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91"/>
      <c r="P96" s="600"/>
      <c r="Q96" s="178"/>
      <c r="R96" s="54" t="s">
        <v>66</v>
      </c>
      <c r="S96" s="46"/>
      <c r="T96" s="47"/>
      <c r="U96" s="46"/>
      <c r="V96" s="47"/>
      <c r="W96" s="46"/>
      <c r="X96" s="47"/>
      <c r="Y96" s="46"/>
      <c r="Z96" s="47"/>
      <c r="AA96" s="46"/>
      <c r="AB96" s="47"/>
      <c r="AC96" s="46"/>
      <c r="AD96" s="47"/>
    </row>
    <row r="97" spans="1:30" ht="17.25" customHeight="1" x14ac:dyDescent="0.25">
      <c r="A97" s="6"/>
      <c r="B97" s="598"/>
      <c r="C97" s="88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91"/>
      <c r="P97" s="600"/>
      <c r="Q97" s="45"/>
      <c r="R97" s="54"/>
      <c r="S97" s="46"/>
      <c r="T97" s="47"/>
      <c r="U97" s="46"/>
      <c r="V97" s="47"/>
      <c r="W97" s="46"/>
      <c r="X97" s="47"/>
      <c r="Y97" s="46"/>
      <c r="Z97" s="47"/>
      <c r="AA97" s="46"/>
      <c r="AB97" s="47"/>
      <c r="AC97" s="46"/>
      <c r="AD97" s="47"/>
    </row>
    <row r="98" spans="1:30" ht="4.5" customHeight="1" x14ac:dyDescent="0.25">
      <c r="A98" s="6"/>
      <c r="B98" s="156"/>
      <c r="C98" s="88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93"/>
      <c r="P98" s="600"/>
      <c r="Q98" s="24"/>
      <c r="R98" s="54"/>
      <c r="S98" s="33"/>
      <c r="T98" s="34"/>
      <c r="U98" s="33"/>
      <c r="V98" s="34"/>
      <c r="W98" s="33"/>
      <c r="X98" s="34"/>
      <c r="Y98" s="33"/>
      <c r="Z98" s="34"/>
      <c r="AA98" s="33"/>
      <c r="AB98" s="34"/>
      <c r="AC98" s="33"/>
      <c r="AD98" s="34"/>
    </row>
    <row r="99" spans="1:30" ht="17.25" customHeight="1" x14ac:dyDescent="0.25">
      <c r="A99" s="6"/>
      <c r="B99" s="598" t="s">
        <v>67</v>
      </c>
      <c r="C99" s="88" t="s">
        <v>68</v>
      </c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91"/>
      <c r="P99" s="600"/>
      <c r="Q99" s="45" t="s">
        <v>67</v>
      </c>
      <c r="R99" s="54" t="s">
        <v>68</v>
      </c>
      <c r="S99" s="46"/>
      <c r="T99" s="47"/>
      <c r="U99" s="46"/>
      <c r="V99" s="47"/>
      <c r="W99" s="46"/>
      <c r="X99" s="47"/>
      <c r="Y99" s="46"/>
      <c r="Z99" s="47"/>
      <c r="AA99" s="46"/>
      <c r="AB99" s="47"/>
      <c r="AC99" s="46"/>
      <c r="AD99" s="47"/>
    </row>
    <row r="100" spans="1:30" ht="17.25" customHeight="1" x14ac:dyDescent="0.25">
      <c r="A100" s="6"/>
      <c r="B100" s="598"/>
      <c r="C100" s="88" t="s">
        <v>69</v>
      </c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91"/>
      <c r="P100" s="600"/>
      <c r="Q100" s="45"/>
      <c r="R100" s="54" t="s">
        <v>69</v>
      </c>
      <c r="S100" s="46"/>
      <c r="T100" s="47"/>
      <c r="U100" s="46"/>
      <c r="V100" s="47"/>
      <c r="W100" s="46"/>
      <c r="X100" s="47"/>
      <c r="Y100" s="46"/>
      <c r="Z100" s="47"/>
      <c r="AA100" s="46"/>
      <c r="AB100" s="47"/>
      <c r="AC100" s="46"/>
      <c r="AD100" s="47"/>
    </row>
    <row r="101" spans="1:30" ht="4.5" customHeight="1" x14ac:dyDescent="0.25">
      <c r="A101" s="6"/>
      <c r="B101" s="156"/>
      <c r="C101" s="88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93"/>
      <c r="P101" s="600"/>
      <c r="Q101" s="24"/>
      <c r="R101" s="54"/>
      <c r="S101" s="33"/>
      <c r="T101" s="34"/>
      <c r="U101" s="33"/>
      <c r="V101" s="34"/>
      <c r="W101" s="33"/>
      <c r="X101" s="34"/>
      <c r="Y101" s="33"/>
      <c r="Z101" s="34"/>
      <c r="AA101" s="33"/>
      <c r="AB101" s="34"/>
      <c r="AC101" s="33"/>
      <c r="AD101" s="34"/>
    </row>
    <row r="102" spans="1:30" ht="17.25" customHeight="1" x14ac:dyDescent="0.25">
      <c r="A102" s="6"/>
      <c r="B102" s="598" t="s">
        <v>32</v>
      </c>
      <c r="C102" s="88" t="s">
        <v>70</v>
      </c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91"/>
      <c r="P102" s="600"/>
      <c r="Q102" s="45" t="s">
        <v>32</v>
      </c>
      <c r="R102" s="54" t="s">
        <v>70</v>
      </c>
      <c r="S102" s="46"/>
      <c r="T102" s="47"/>
      <c r="U102" s="46"/>
      <c r="V102" s="47"/>
      <c r="W102" s="46"/>
      <c r="X102" s="47"/>
      <c r="Y102" s="46"/>
      <c r="Z102" s="47"/>
      <c r="AA102" s="46"/>
      <c r="AB102" s="47"/>
      <c r="AC102" s="46"/>
      <c r="AD102" s="47"/>
    </row>
    <row r="103" spans="1:30" ht="17.25" customHeight="1" x14ac:dyDescent="0.25">
      <c r="A103" s="6"/>
      <c r="B103" s="598"/>
      <c r="C103" s="88" t="s">
        <v>71</v>
      </c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91"/>
      <c r="P103" s="600"/>
      <c r="Q103" s="45"/>
      <c r="R103" s="54" t="s">
        <v>71</v>
      </c>
      <c r="S103" s="46"/>
      <c r="T103" s="47"/>
      <c r="U103" s="46"/>
      <c r="V103" s="47"/>
      <c r="W103" s="46"/>
      <c r="X103" s="47"/>
      <c r="Y103" s="46"/>
      <c r="Z103" s="47"/>
      <c r="AA103" s="46"/>
      <c r="AB103" s="47"/>
      <c r="AC103" s="46"/>
      <c r="AD103" s="47"/>
    </row>
    <row r="104" spans="1:30" ht="17.25" customHeight="1" x14ac:dyDescent="0.25">
      <c r="A104" s="6"/>
      <c r="B104" s="598"/>
      <c r="C104" s="88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91"/>
      <c r="P104" s="600"/>
      <c r="Q104" s="45"/>
      <c r="R104" s="54"/>
      <c r="S104" s="46"/>
      <c r="T104" s="47"/>
      <c r="U104" s="46"/>
      <c r="V104" s="47"/>
      <c r="W104" s="46"/>
      <c r="X104" s="47"/>
      <c r="Y104" s="46"/>
      <c r="Z104" s="47"/>
      <c r="AA104" s="46"/>
      <c r="AB104" s="47"/>
      <c r="AC104" s="46"/>
      <c r="AD104" s="47"/>
    </row>
    <row r="105" spans="1:30" ht="4.5" customHeight="1" x14ac:dyDescent="0.25">
      <c r="A105" s="6"/>
      <c r="B105" s="156"/>
      <c r="C105" s="88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93"/>
      <c r="P105" s="600"/>
      <c r="Q105" s="172"/>
      <c r="R105" s="162"/>
      <c r="S105" s="96"/>
      <c r="T105" s="95"/>
      <c r="U105" s="96"/>
      <c r="V105" s="95"/>
      <c r="W105" s="96"/>
      <c r="X105" s="95"/>
      <c r="Y105" s="96"/>
      <c r="Z105" s="95"/>
      <c r="AA105" s="96"/>
      <c r="AB105" s="95"/>
      <c r="AC105" s="96"/>
      <c r="AD105" s="95"/>
    </row>
    <row r="106" spans="1:30" ht="27" customHeight="1" x14ac:dyDescent="0.25">
      <c r="A106" s="6"/>
      <c r="B106" s="163" t="s">
        <v>72</v>
      </c>
      <c r="C106" s="98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02"/>
      <c r="P106" s="600"/>
      <c r="Q106" s="165" t="s">
        <v>72</v>
      </c>
      <c r="R106" s="166"/>
      <c r="S106" s="101"/>
      <c r="T106" s="100"/>
      <c r="U106" s="101"/>
      <c r="V106" s="100"/>
      <c r="W106" s="101"/>
      <c r="X106" s="100"/>
      <c r="Y106" s="101"/>
      <c r="Z106" s="100"/>
      <c r="AA106" s="101"/>
      <c r="AB106" s="100"/>
      <c r="AC106" s="101"/>
      <c r="AD106" s="100"/>
    </row>
    <row r="107" spans="1:30" ht="4.5" customHeight="1" x14ac:dyDescent="0.25">
      <c r="A107" s="6"/>
      <c r="B107" s="179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17"/>
      <c r="P107" s="173"/>
      <c r="Q107" s="175"/>
      <c r="R107" s="174"/>
      <c r="S107" s="175"/>
      <c r="T107" s="174"/>
      <c r="U107" s="175"/>
      <c r="V107" s="174"/>
      <c r="W107" s="175"/>
      <c r="X107" s="174"/>
      <c r="Y107" s="175"/>
      <c r="Z107" s="174"/>
      <c r="AA107" s="175"/>
      <c r="AB107" s="174"/>
      <c r="AC107" s="175"/>
      <c r="AD107" s="174"/>
    </row>
    <row r="108" spans="1:30" ht="17.25" hidden="1" customHeight="1" x14ac:dyDescent="0.25">
      <c r="A108" s="6"/>
      <c r="B108" s="158" t="s">
        <v>17</v>
      </c>
      <c r="C108" s="107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19"/>
      <c r="P108" s="177"/>
      <c r="Q108" s="39" t="s">
        <v>17</v>
      </c>
      <c r="R108" s="140"/>
      <c r="S108" s="63"/>
      <c r="T108" s="64"/>
      <c r="U108" s="63"/>
      <c r="V108" s="64"/>
      <c r="W108" s="63"/>
      <c r="X108" s="64"/>
      <c r="Y108" s="63"/>
      <c r="Z108" s="64"/>
      <c r="AA108" s="63"/>
      <c r="AB108" s="64"/>
      <c r="AC108" s="63"/>
      <c r="AD108" s="64"/>
    </row>
    <row r="109" spans="1:30" ht="4.5" customHeight="1" x14ac:dyDescent="0.25">
      <c r="A109" s="57"/>
      <c r="B109" s="156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112"/>
      <c r="P109" s="57"/>
      <c r="Q109" s="58"/>
      <c r="R109" s="113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</row>
    <row r="110" spans="1:30" ht="17.25" customHeight="1" x14ac:dyDescent="0.25">
      <c r="A110" s="6" t="s">
        <v>73</v>
      </c>
      <c r="B110" s="598" t="s">
        <v>74</v>
      </c>
      <c r="C110" s="88" t="s">
        <v>75</v>
      </c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91"/>
      <c r="P110" s="600" t="s">
        <v>73</v>
      </c>
      <c r="Q110" s="59" t="s">
        <v>74</v>
      </c>
      <c r="R110" s="133" t="s">
        <v>75</v>
      </c>
      <c r="S110" s="60"/>
      <c r="T110" s="61"/>
      <c r="U110" s="60"/>
      <c r="V110" s="61"/>
      <c r="W110" s="60"/>
      <c r="X110" s="61"/>
      <c r="Y110" s="60"/>
      <c r="Z110" s="61"/>
      <c r="AA110" s="60"/>
      <c r="AB110" s="61"/>
      <c r="AC110" s="60"/>
      <c r="AD110" s="61"/>
    </row>
    <row r="111" spans="1:30" ht="17.25" customHeight="1" x14ac:dyDescent="0.25">
      <c r="A111" s="6"/>
      <c r="B111" s="598"/>
      <c r="C111" s="88" t="s">
        <v>98</v>
      </c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91"/>
      <c r="P111" s="600"/>
      <c r="Q111" s="45"/>
      <c r="R111" s="54" t="s">
        <v>98</v>
      </c>
      <c r="S111" s="46"/>
      <c r="T111" s="47"/>
      <c r="U111" s="46"/>
      <c r="V111" s="47"/>
      <c r="W111" s="46"/>
      <c r="X111" s="47"/>
      <c r="Y111" s="46"/>
      <c r="Z111" s="47"/>
      <c r="AA111" s="46"/>
      <c r="AB111" s="47"/>
      <c r="AC111" s="46"/>
      <c r="AD111" s="47"/>
    </row>
    <row r="112" spans="1:30" ht="17.25" customHeight="1" x14ac:dyDescent="0.25">
      <c r="A112" s="6"/>
      <c r="B112" s="598"/>
      <c r="C112" s="88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91"/>
      <c r="P112" s="600"/>
      <c r="Q112" s="45"/>
      <c r="R112" s="54"/>
      <c r="S112" s="46"/>
      <c r="T112" s="47"/>
      <c r="U112" s="46"/>
      <c r="V112" s="47"/>
      <c r="W112" s="46"/>
      <c r="X112" s="47"/>
      <c r="Y112" s="46"/>
      <c r="Z112" s="47"/>
      <c r="AA112" s="46"/>
      <c r="AB112" s="47"/>
      <c r="AC112" s="46"/>
      <c r="AD112" s="47"/>
    </row>
    <row r="113" spans="1:30" ht="17.25" customHeight="1" x14ac:dyDescent="0.25">
      <c r="A113" s="6"/>
      <c r="B113" s="598"/>
      <c r="C113" s="88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91"/>
      <c r="P113" s="600"/>
      <c r="Q113" s="45"/>
      <c r="R113" s="54"/>
      <c r="S113" s="46"/>
      <c r="T113" s="47"/>
      <c r="U113" s="46"/>
      <c r="V113" s="47"/>
      <c r="W113" s="46"/>
      <c r="X113" s="47"/>
      <c r="Y113" s="46"/>
      <c r="Z113" s="47"/>
      <c r="AA113" s="46"/>
      <c r="AB113" s="47"/>
      <c r="AC113" s="46"/>
      <c r="AD113" s="47"/>
    </row>
    <row r="114" spans="1:30" ht="4.5" customHeight="1" x14ac:dyDescent="0.25">
      <c r="A114" s="6"/>
      <c r="B114" s="156"/>
      <c r="C114" s="88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93"/>
      <c r="P114" s="600"/>
      <c r="Q114" s="24"/>
      <c r="R114" s="54"/>
      <c r="S114" s="33"/>
      <c r="T114" s="34"/>
      <c r="U114" s="33"/>
      <c r="V114" s="34"/>
      <c r="W114" s="33"/>
      <c r="X114" s="34"/>
      <c r="Y114" s="33"/>
      <c r="Z114" s="34"/>
      <c r="AA114" s="33"/>
      <c r="AB114" s="34"/>
      <c r="AC114" s="33"/>
      <c r="AD114" s="34"/>
    </row>
    <row r="115" spans="1:30" ht="17.25" customHeight="1" x14ac:dyDescent="0.25">
      <c r="A115" s="6"/>
      <c r="B115" s="598" t="s">
        <v>77</v>
      </c>
      <c r="C115" s="88" t="s">
        <v>78</v>
      </c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91"/>
      <c r="P115" s="600"/>
      <c r="Q115" s="45" t="s">
        <v>77</v>
      </c>
      <c r="R115" s="54" t="s">
        <v>78</v>
      </c>
      <c r="S115" s="46"/>
      <c r="T115" s="47"/>
      <c r="U115" s="46"/>
      <c r="V115" s="47"/>
      <c r="W115" s="46"/>
      <c r="X115" s="47"/>
      <c r="Y115" s="46"/>
      <c r="Z115" s="47"/>
      <c r="AA115" s="46"/>
      <c r="AB115" s="47"/>
      <c r="AC115" s="46"/>
      <c r="AD115" s="47"/>
    </row>
    <row r="116" spans="1:30" ht="17.25" customHeight="1" x14ac:dyDescent="0.25">
      <c r="A116" s="6"/>
      <c r="B116" s="598"/>
      <c r="C116" s="88" t="s">
        <v>79</v>
      </c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91"/>
      <c r="P116" s="600"/>
      <c r="Q116" s="45"/>
      <c r="R116" s="54" t="s">
        <v>79</v>
      </c>
      <c r="S116" s="46"/>
      <c r="T116" s="47"/>
      <c r="U116" s="46"/>
      <c r="V116" s="47"/>
      <c r="W116" s="46"/>
      <c r="X116" s="47"/>
      <c r="Y116" s="46"/>
      <c r="Z116" s="47"/>
      <c r="AA116" s="46"/>
      <c r="AB116" s="47"/>
      <c r="AC116" s="46"/>
      <c r="AD116" s="47"/>
    </row>
    <row r="117" spans="1:30" ht="17.25" customHeight="1" x14ac:dyDescent="0.25">
      <c r="A117" s="6"/>
      <c r="B117" s="598"/>
      <c r="C117" s="88" t="s">
        <v>80</v>
      </c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91"/>
      <c r="P117" s="600"/>
      <c r="Q117" s="45"/>
      <c r="R117" s="54" t="s">
        <v>80</v>
      </c>
      <c r="S117" s="46"/>
      <c r="T117" s="47"/>
      <c r="U117" s="46"/>
      <c r="V117" s="47"/>
      <c r="W117" s="46"/>
      <c r="X117" s="47"/>
      <c r="Y117" s="46"/>
      <c r="Z117" s="47"/>
      <c r="AA117" s="46"/>
      <c r="AB117" s="47"/>
      <c r="AC117" s="46"/>
      <c r="AD117" s="47"/>
    </row>
    <row r="118" spans="1:30" ht="17.25" customHeight="1" x14ac:dyDescent="0.25">
      <c r="A118" s="6"/>
      <c r="B118" s="598"/>
      <c r="C118" s="88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91"/>
      <c r="P118" s="600"/>
      <c r="Q118" s="45"/>
      <c r="R118" s="54"/>
      <c r="S118" s="46"/>
      <c r="T118" s="47"/>
      <c r="U118" s="46"/>
      <c r="V118" s="47"/>
      <c r="W118" s="46"/>
      <c r="X118" s="47"/>
      <c r="Y118" s="46"/>
      <c r="Z118" s="47"/>
      <c r="AA118" s="46"/>
      <c r="AB118" s="47"/>
      <c r="AC118" s="46"/>
      <c r="AD118" s="47"/>
    </row>
    <row r="119" spans="1:30" ht="17.25" customHeight="1" x14ac:dyDescent="0.25">
      <c r="A119" s="6"/>
      <c r="B119" s="598"/>
      <c r="C119" s="88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91"/>
      <c r="P119" s="600"/>
      <c r="Q119" s="45"/>
      <c r="R119" s="54"/>
      <c r="S119" s="46"/>
      <c r="T119" s="47"/>
      <c r="U119" s="46"/>
      <c r="V119" s="47"/>
      <c r="W119" s="46"/>
      <c r="X119" s="47"/>
      <c r="Y119" s="46"/>
      <c r="Z119" s="47"/>
      <c r="AA119" s="46"/>
      <c r="AB119" s="47"/>
      <c r="AC119" s="46"/>
      <c r="AD119" s="47"/>
    </row>
    <row r="120" spans="1:30" ht="4.5" customHeight="1" x14ac:dyDescent="0.25">
      <c r="A120" s="6"/>
      <c r="B120" s="156"/>
      <c r="C120" s="88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93"/>
      <c r="P120" s="600"/>
      <c r="Q120" s="24"/>
      <c r="R120" s="54"/>
      <c r="S120" s="33"/>
      <c r="T120" s="34"/>
      <c r="U120" s="33"/>
      <c r="V120" s="34"/>
      <c r="W120" s="33"/>
      <c r="X120" s="34"/>
      <c r="Y120" s="33"/>
      <c r="Z120" s="34"/>
      <c r="AA120" s="33"/>
      <c r="AB120" s="34"/>
      <c r="AC120" s="33"/>
      <c r="AD120" s="34"/>
    </row>
    <row r="121" spans="1:30" ht="17.25" customHeight="1" x14ac:dyDescent="0.25">
      <c r="A121" s="6"/>
      <c r="B121" s="598" t="s">
        <v>6</v>
      </c>
      <c r="C121" s="88" t="s">
        <v>81</v>
      </c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91"/>
      <c r="P121" s="600"/>
      <c r="Q121" s="180" t="s">
        <v>6</v>
      </c>
      <c r="R121" s="54" t="s">
        <v>81</v>
      </c>
      <c r="S121" s="46"/>
      <c r="T121" s="47"/>
      <c r="U121" s="46"/>
      <c r="V121" s="47"/>
      <c r="W121" s="46"/>
      <c r="X121" s="47"/>
      <c r="Y121" s="46"/>
      <c r="Z121" s="47"/>
      <c r="AA121" s="46"/>
      <c r="AB121" s="47"/>
      <c r="AC121" s="46"/>
      <c r="AD121" s="47"/>
    </row>
    <row r="122" spans="1:30" ht="17.25" customHeight="1" x14ac:dyDescent="0.25">
      <c r="A122" s="6"/>
      <c r="B122" s="598"/>
      <c r="C122" s="88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91"/>
      <c r="P122" s="600"/>
      <c r="Q122" s="57"/>
      <c r="R122" s="54"/>
      <c r="S122" s="46"/>
      <c r="T122" s="47"/>
      <c r="U122" s="46"/>
      <c r="V122" s="47"/>
      <c r="W122" s="46"/>
      <c r="X122" s="47"/>
      <c r="Y122" s="46"/>
      <c r="Z122" s="47"/>
      <c r="AA122" s="46"/>
      <c r="AB122" s="47"/>
      <c r="AC122" s="46"/>
      <c r="AD122" s="47"/>
    </row>
    <row r="123" spans="1:30" ht="17.25" customHeight="1" x14ac:dyDescent="0.25">
      <c r="A123" s="6"/>
      <c r="B123" s="598"/>
      <c r="C123" s="88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91"/>
      <c r="P123" s="600"/>
      <c r="Q123" s="178"/>
      <c r="R123" s="54"/>
      <c r="S123" s="46"/>
      <c r="T123" s="47"/>
      <c r="U123" s="46"/>
      <c r="V123" s="47"/>
      <c r="W123" s="46"/>
      <c r="X123" s="47"/>
      <c r="Y123" s="46"/>
      <c r="Z123" s="47"/>
      <c r="AA123" s="46"/>
      <c r="AB123" s="47"/>
      <c r="AC123" s="46"/>
      <c r="AD123" s="47"/>
    </row>
    <row r="124" spans="1:30" ht="4.5" customHeight="1" x14ac:dyDescent="0.25">
      <c r="A124" s="6"/>
      <c r="B124" s="156"/>
      <c r="C124" s="88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93"/>
      <c r="P124" s="600"/>
      <c r="Q124" s="172"/>
      <c r="R124" s="162"/>
      <c r="S124" s="96"/>
      <c r="T124" s="95"/>
      <c r="U124" s="96"/>
      <c r="V124" s="95"/>
      <c r="W124" s="96"/>
      <c r="X124" s="95"/>
      <c r="Y124" s="96"/>
      <c r="Z124" s="95"/>
      <c r="AA124" s="96"/>
      <c r="AB124" s="95"/>
      <c r="AC124" s="96"/>
      <c r="AD124" s="95"/>
    </row>
    <row r="125" spans="1:30" ht="27" customHeight="1" x14ac:dyDescent="0.25">
      <c r="A125" s="6"/>
      <c r="B125" s="163" t="s">
        <v>82</v>
      </c>
      <c r="C125" s="98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02"/>
      <c r="P125" s="600"/>
      <c r="Q125" s="165" t="s">
        <v>82</v>
      </c>
      <c r="R125" s="166"/>
      <c r="S125" s="101"/>
      <c r="T125" s="100"/>
      <c r="U125" s="101"/>
      <c r="V125" s="100"/>
      <c r="W125" s="101"/>
      <c r="X125" s="100"/>
      <c r="Y125" s="101"/>
      <c r="Z125" s="100"/>
      <c r="AA125" s="101"/>
      <c r="AB125" s="100"/>
      <c r="AC125" s="101"/>
      <c r="AD125" s="100"/>
    </row>
    <row r="126" spans="1:30" ht="4.5" customHeight="1" x14ac:dyDescent="0.25">
      <c r="A126" s="6"/>
      <c r="B126" s="181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17"/>
      <c r="P126" s="600"/>
      <c r="Q126" s="105"/>
      <c r="R126" s="174"/>
      <c r="S126" s="175"/>
      <c r="T126" s="174"/>
      <c r="U126" s="175"/>
      <c r="V126" s="174"/>
      <c r="W126" s="175"/>
      <c r="X126" s="174"/>
      <c r="Y126" s="175"/>
      <c r="Z126" s="174"/>
      <c r="AA126" s="175"/>
      <c r="AB126" s="174"/>
      <c r="AC126" s="175"/>
      <c r="AD126" s="174"/>
    </row>
    <row r="127" spans="1:30" ht="17.25" hidden="1" customHeight="1" x14ac:dyDescent="0.25">
      <c r="A127" s="6"/>
      <c r="B127" s="182" t="s">
        <v>17</v>
      </c>
      <c r="C127" s="107"/>
      <c r="D127" s="176" t="e">
        <f t="shared" ref="D127:K127" si="4">D125/$D$13</f>
        <v>#DIV/0!</v>
      </c>
      <c r="E127" s="176" t="e">
        <f t="shared" si="4"/>
        <v>#DIV/0!</v>
      </c>
      <c r="F127" s="176" t="e">
        <f t="shared" si="4"/>
        <v>#DIV/0!</v>
      </c>
      <c r="G127" s="176" t="e">
        <f t="shared" si="4"/>
        <v>#DIV/0!</v>
      </c>
      <c r="H127" s="176" t="e">
        <f t="shared" si="4"/>
        <v>#DIV/0!</v>
      </c>
      <c r="I127" s="176" t="e">
        <f t="shared" si="4"/>
        <v>#DIV/0!</v>
      </c>
      <c r="J127" s="176" t="e">
        <f t="shared" si="4"/>
        <v>#DIV/0!</v>
      </c>
      <c r="K127" s="176" t="e">
        <f t="shared" si="4"/>
        <v>#DIV/0!</v>
      </c>
      <c r="L127" s="176"/>
      <c r="M127" s="176"/>
      <c r="N127" s="176" t="e">
        <f>N125/$D$13</f>
        <v>#DIV/0!</v>
      </c>
      <c r="O127" s="119" t="e">
        <f>O125/$D$13</f>
        <v>#DIV/0!</v>
      </c>
      <c r="P127" s="177"/>
      <c r="Q127" s="39" t="s">
        <v>17</v>
      </c>
      <c r="R127" s="140"/>
      <c r="S127" s="63" t="e">
        <f t="shared" ref="S127:AD127" si="5">S125/$D$13</f>
        <v>#DIV/0!</v>
      </c>
      <c r="T127" s="64" t="e">
        <f t="shared" si="5"/>
        <v>#DIV/0!</v>
      </c>
      <c r="U127" s="63" t="e">
        <f t="shared" si="5"/>
        <v>#DIV/0!</v>
      </c>
      <c r="V127" s="64" t="e">
        <f t="shared" si="5"/>
        <v>#DIV/0!</v>
      </c>
      <c r="W127" s="63" t="e">
        <f t="shared" si="5"/>
        <v>#DIV/0!</v>
      </c>
      <c r="X127" s="64" t="e">
        <f t="shared" si="5"/>
        <v>#DIV/0!</v>
      </c>
      <c r="Y127" s="63" t="e">
        <f t="shared" si="5"/>
        <v>#DIV/0!</v>
      </c>
      <c r="Z127" s="64" t="e">
        <f t="shared" si="5"/>
        <v>#DIV/0!</v>
      </c>
      <c r="AA127" s="63" t="e">
        <f t="shared" si="5"/>
        <v>#DIV/0!</v>
      </c>
      <c r="AB127" s="64" t="e">
        <f t="shared" si="5"/>
        <v>#DIV/0!</v>
      </c>
      <c r="AC127" s="63" t="e">
        <f t="shared" si="5"/>
        <v>#DIV/0!</v>
      </c>
      <c r="AD127" s="64" t="e">
        <f t="shared" si="5"/>
        <v>#DIV/0!</v>
      </c>
    </row>
    <row r="128" spans="1:30" ht="4.5" customHeight="1" x14ac:dyDescent="0.25">
      <c r="A128" s="57"/>
      <c r="B128" s="183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112"/>
      <c r="P128" s="57"/>
      <c r="Q128" s="58"/>
      <c r="R128" s="113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</row>
    <row r="129" spans="1:30" ht="16.5" customHeight="1" x14ac:dyDescent="0.25">
      <c r="A129" s="601" t="s">
        <v>83</v>
      </c>
      <c r="B129" s="601"/>
      <c r="C129" s="185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23"/>
      <c r="P129" s="184" t="s">
        <v>83</v>
      </c>
      <c r="Q129" s="187"/>
      <c r="R129" s="188"/>
      <c r="S129" s="68"/>
      <c r="T129" s="69"/>
      <c r="U129" s="68"/>
      <c r="V129" s="69"/>
      <c r="W129" s="68"/>
      <c r="X129" s="69"/>
      <c r="Y129" s="68"/>
      <c r="Z129" s="69"/>
      <c r="AA129" s="68"/>
      <c r="AB129" s="69"/>
      <c r="AC129" s="68"/>
      <c r="AD129" s="69"/>
    </row>
    <row r="130" spans="1:30" ht="4.5" customHeight="1" x14ac:dyDescent="0.25">
      <c r="A130" s="16"/>
      <c r="B130" s="16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124"/>
      <c r="P130" s="16"/>
      <c r="Q130" s="16"/>
      <c r="R130" s="85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 spans="1:30" ht="15.75" customHeight="1" x14ac:dyDescent="0.25">
      <c r="A131" s="602" t="s">
        <v>84</v>
      </c>
      <c r="B131" s="602"/>
      <c r="C131" s="189" t="s">
        <v>2</v>
      </c>
      <c r="D131" s="189" t="s">
        <v>3</v>
      </c>
      <c r="E131" s="189" t="s">
        <v>4</v>
      </c>
      <c r="F131" s="189" t="s">
        <v>3</v>
      </c>
      <c r="G131" s="189" t="s">
        <v>4</v>
      </c>
      <c r="H131" s="189" t="s">
        <v>3</v>
      </c>
      <c r="I131" s="189" t="s">
        <v>4</v>
      </c>
      <c r="J131" s="189" t="s">
        <v>3</v>
      </c>
      <c r="K131" s="189" t="s">
        <v>4</v>
      </c>
      <c r="L131" s="189" t="s">
        <v>3</v>
      </c>
      <c r="M131" s="189" t="s">
        <v>4</v>
      </c>
      <c r="N131" s="189" t="s">
        <v>3</v>
      </c>
      <c r="O131" s="125" t="s">
        <v>4</v>
      </c>
      <c r="P131" s="190" t="s">
        <v>84</v>
      </c>
      <c r="Q131" s="191"/>
      <c r="R131" s="71" t="s">
        <v>2</v>
      </c>
      <c r="S131" s="70" t="s">
        <v>3</v>
      </c>
      <c r="T131" s="71" t="s">
        <v>4</v>
      </c>
      <c r="U131" s="70" t="s">
        <v>3</v>
      </c>
      <c r="V131" s="71" t="s">
        <v>4</v>
      </c>
      <c r="W131" s="70" t="s">
        <v>3</v>
      </c>
      <c r="X131" s="71" t="s">
        <v>4</v>
      </c>
      <c r="Y131" s="70" t="s">
        <v>3</v>
      </c>
      <c r="Z131" s="71" t="s">
        <v>4</v>
      </c>
      <c r="AA131" s="70" t="s">
        <v>3</v>
      </c>
      <c r="AB131" s="71" t="s">
        <v>4</v>
      </c>
      <c r="AC131" s="70" t="s">
        <v>3</v>
      </c>
      <c r="AD131" s="71" t="s">
        <v>4</v>
      </c>
    </row>
    <row r="132" spans="1:30" ht="17.25" customHeight="1" x14ac:dyDescent="0.25">
      <c r="A132" s="602"/>
      <c r="B132" s="602"/>
      <c r="C132" s="107" t="s">
        <v>85</v>
      </c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83"/>
      <c r="P132" s="192"/>
      <c r="Q132" s="193"/>
      <c r="R132" s="62" t="s">
        <v>85</v>
      </c>
      <c r="S132" s="25"/>
      <c r="T132" s="26"/>
      <c r="U132" s="25"/>
      <c r="V132" s="26"/>
      <c r="W132" s="25"/>
      <c r="X132" s="26"/>
      <c r="Y132" s="25"/>
      <c r="Z132" s="26"/>
      <c r="AA132" s="25"/>
      <c r="AB132" s="26"/>
      <c r="AC132" s="25"/>
      <c r="AD132" s="26"/>
    </row>
    <row r="133" spans="1:30" ht="17.25" hidden="1" customHeight="1" x14ac:dyDescent="0.25">
      <c r="A133" s="602"/>
      <c r="B133" s="602"/>
      <c r="C133" s="107" t="s">
        <v>86</v>
      </c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83"/>
      <c r="P133" s="194"/>
      <c r="Q133" s="195"/>
      <c r="R133" s="62" t="s">
        <v>86</v>
      </c>
      <c r="S133" s="25"/>
      <c r="T133" s="26"/>
      <c r="U133" s="25"/>
      <c r="V133" s="26"/>
      <c r="W133" s="25"/>
      <c r="X133" s="26"/>
      <c r="Y133" s="25"/>
      <c r="Z133" s="26"/>
      <c r="AA133" s="25"/>
      <c r="AB133" s="26"/>
      <c r="AC133" s="25"/>
      <c r="AD133" s="26"/>
    </row>
    <row r="134" spans="1:30" ht="17.25" hidden="1" customHeight="1" x14ac:dyDescent="0.25">
      <c r="A134" s="602"/>
      <c r="B134" s="602"/>
      <c r="C134" s="107" t="s">
        <v>87</v>
      </c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83"/>
      <c r="P134" s="194"/>
      <c r="Q134" s="195"/>
      <c r="R134" s="62" t="s">
        <v>87</v>
      </c>
      <c r="S134" s="25"/>
      <c r="T134" s="26"/>
      <c r="U134" s="25"/>
      <c r="V134" s="26"/>
      <c r="W134" s="25"/>
      <c r="X134" s="26"/>
      <c r="Y134" s="25"/>
      <c r="Z134" s="26"/>
      <c r="AA134" s="25"/>
      <c r="AB134" s="26"/>
      <c r="AC134" s="25"/>
      <c r="AD134" s="26"/>
    </row>
    <row r="135" spans="1:30" ht="17.25" hidden="1" customHeight="1" x14ac:dyDescent="0.25">
      <c r="A135" s="602"/>
      <c r="B135" s="602"/>
      <c r="C135" s="107" t="s">
        <v>88</v>
      </c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83"/>
      <c r="P135" s="194"/>
      <c r="Q135" s="195"/>
      <c r="R135" s="62" t="s">
        <v>88</v>
      </c>
      <c r="S135" s="25"/>
      <c r="T135" s="26"/>
      <c r="U135" s="25"/>
      <c r="V135" s="26"/>
      <c r="W135" s="25"/>
      <c r="X135" s="26"/>
      <c r="Y135" s="25"/>
      <c r="Z135" s="26"/>
      <c r="AA135" s="25"/>
      <c r="AB135" s="26"/>
      <c r="AC135" s="25"/>
      <c r="AD135" s="26"/>
    </row>
    <row r="136" spans="1:30" ht="17.25" hidden="1" customHeight="1" x14ac:dyDescent="0.25">
      <c r="A136" s="602"/>
      <c r="B136" s="602"/>
      <c r="C136" s="107" t="s">
        <v>89</v>
      </c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83"/>
      <c r="P136" s="194"/>
      <c r="Q136" s="195"/>
      <c r="R136" s="62" t="s">
        <v>89</v>
      </c>
      <c r="S136" s="25"/>
      <c r="T136" s="26"/>
      <c r="U136" s="25"/>
      <c r="V136" s="26"/>
      <c r="W136" s="25"/>
      <c r="X136" s="26"/>
      <c r="Y136" s="25"/>
      <c r="Z136" s="26"/>
      <c r="AA136" s="25"/>
      <c r="AB136" s="26"/>
      <c r="AC136" s="25"/>
      <c r="AD136" s="26"/>
    </row>
    <row r="137" spans="1:30" ht="17.25" hidden="1" customHeight="1" x14ac:dyDescent="0.25">
      <c r="A137" s="602"/>
      <c r="B137" s="602"/>
      <c r="C137" s="107" t="s">
        <v>90</v>
      </c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83"/>
      <c r="P137" s="194"/>
      <c r="Q137" s="195"/>
      <c r="R137" s="62" t="s">
        <v>90</v>
      </c>
      <c r="S137" s="25"/>
      <c r="T137" s="26"/>
      <c r="U137" s="25"/>
      <c r="V137" s="26"/>
      <c r="W137" s="25"/>
      <c r="X137" s="26"/>
      <c r="Y137" s="25"/>
      <c r="Z137" s="26"/>
      <c r="AA137" s="25"/>
      <c r="AB137" s="26"/>
      <c r="AC137" s="25"/>
      <c r="AD137" s="26"/>
    </row>
    <row r="138" spans="1:30" ht="17.25" hidden="1" customHeight="1" x14ac:dyDescent="0.25">
      <c r="A138" s="602"/>
      <c r="B138" s="602"/>
      <c r="C138" s="107" t="s">
        <v>91</v>
      </c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83"/>
      <c r="P138" s="194"/>
      <c r="Q138" s="195"/>
      <c r="R138" s="62" t="s">
        <v>91</v>
      </c>
      <c r="S138" s="72"/>
      <c r="T138" s="73"/>
      <c r="U138" s="72"/>
      <c r="V138" s="73"/>
      <c r="W138" s="72"/>
      <c r="X138" s="73"/>
      <c r="Y138" s="72"/>
      <c r="Z138" s="73"/>
      <c r="AA138" s="72"/>
      <c r="AB138" s="73"/>
      <c r="AC138" s="72"/>
      <c r="AD138" s="73"/>
    </row>
    <row r="139" spans="1:30" ht="17.25" customHeight="1" x14ac:dyDescent="0.25">
      <c r="A139" s="602"/>
      <c r="B139" s="602"/>
      <c r="C139" s="107" t="s">
        <v>92</v>
      </c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83"/>
      <c r="P139" s="194"/>
      <c r="Q139" s="195"/>
      <c r="R139" s="62" t="s">
        <v>92</v>
      </c>
      <c r="S139" s="74"/>
      <c r="T139" s="75"/>
      <c r="U139" s="74"/>
      <c r="V139" s="75"/>
      <c r="W139" s="74"/>
      <c r="X139" s="75"/>
      <c r="Y139" s="74"/>
      <c r="Z139" s="75"/>
      <c r="AA139" s="74"/>
      <c r="AB139" s="75"/>
      <c r="AC139" s="74"/>
      <c r="AD139" s="75"/>
    </row>
    <row r="140" spans="1:30" ht="17.25" customHeight="1" x14ac:dyDescent="0.25">
      <c r="A140" s="602"/>
      <c r="B140" s="602"/>
      <c r="C140" s="196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26"/>
      <c r="P140" s="198"/>
      <c r="Q140" s="199"/>
      <c r="R140" s="200"/>
      <c r="S140" s="77"/>
      <c r="T140" s="78"/>
      <c r="U140" s="77"/>
      <c r="V140" s="78"/>
      <c r="W140" s="77"/>
      <c r="X140" s="78"/>
      <c r="Y140" s="77"/>
      <c r="Z140" s="78"/>
      <c r="AA140" s="77"/>
      <c r="AB140" s="78"/>
      <c r="AC140" s="77"/>
      <c r="AD140" s="78"/>
    </row>
    <row r="141" spans="1:30" ht="17.25" customHeight="1" x14ac:dyDescent="0.25">
      <c r="A141" s="16"/>
      <c r="B141" s="16"/>
      <c r="C141" s="16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16"/>
      <c r="Q141" s="16"/>
      <c r="R141" s="16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</row>
    <row r="142" spans="1:30" ht="17.2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 spans="1:30" ht="17.2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 spans="1:30" ht="17.2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 spans="1:30" ht="17.2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 spans="1:30" ht="17.2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 spans="1:30" ht="17.2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 spans="1:30" ht="17.2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 spans="1:30" ht="17.2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 spans="1:30" ht="17.2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 spans="1:30" ht="17.2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 spans="1:30" ht="17.2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 spans="1:30" ht="17.2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 spans="1:30" ht="17.2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 spans="1:30" ht="17.2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 spans="1:30" ht="17.2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 spans="1:30" ht="17.2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 spans="1:30" ht="17.2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 spans="1:30" ht="17.2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 spans="1:30" ht="17.2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 spans="1:30" ht="17.2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 spans="1:30" ht="17.2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 spans="1:30" ht="17.2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 spans="1:30" ht="17.2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 spans="1:30" ht="17.2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 spans="1:30" ht="17.2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 spans="1:30" ht="17.2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 spans="1:30" ht="17.2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 spans="1:30" ht="17.2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 spans="1:30" ht="17.2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 spans="1:30" ht="17.2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 spans="1:30" ht="17.2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 spans="1:30" ht="17.2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 spans="1:30" ht="17.2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 spans="1:30" ht="17.2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 spans="1:30" ht="17.2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 spans="1:30" ht="17.2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 spans="1:30" ht="17.2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 spans="1:30" ht="17.2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 spans="1:30" ht="17.2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 spans="1:30" ht="17.2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 spans="1:30" ht="17.2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 spans="1:30" ht="17.2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 spans="1:30" ht="17.2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 spans="1:30" ht="17.2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 spans="1:30" ht="17.2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 spans="1:30" ht="17.2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 spans="1:30" ht="17.2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 spans="1:30" ht="17.2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 spans="1:30" ht="17.2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 spans="1:30" ht="17.2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 spans="1:30" ht="17.2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 spans="1:30" ht="17.2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 spans="1:30" ht="17.2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 spans="1:30" ht="17.2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 spans="1:30" ht="17.2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 spans="1:30" ht="17.2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 spans="1:30" ht="17.2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 spans="1:30" ht="17.2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 spans="1:30" ht="17.2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 spans="1:30" ht="17.2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 spans="1:30" ht="17.2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 spans="1:30" ht="17.2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 spans="1:30" ht="17.2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 spans="1:30" ht="17.2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 spans="1:30" ht="17.2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 spans="1:30" ht="17.2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 spans="1:30" ht="17.2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 spans="1:30" ht="17.2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 spans="1:30" ht="17.2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 spans="1:30" ht="17.2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 spans="1:30" ht="17.2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 spans="1:30" ht="17.2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 spans="1:30" ht="17.2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 spans="1:30" ht="17.2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 spans="1:30" ht="17.2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 spans="1:30" ht="17.2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 spans="1:30" ht="17.2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 spans="1:30" ht="17.2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 spans="1:30" ht="17.2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 spans="1:30" ht="17.2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 spans="1:30" ht="17.2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 spans="1:30" ht="17.2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 spans="1:30" ht="17.2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 spans="1:30" ht="17.2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 spans="1:30" ht="17.2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 spans="1:30" ht="17.2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 spans="1:30" ht="17.2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 spans="1:30" ht="17.2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 spans="1:30" ht="17.2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 spans="1:30" ht="17.2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 spans="1:30" ht="17.2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 spans="1:30" ht="17.2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 spans="1:30" ht="17.2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 spans="1:30" ht="17.2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 spans="1:30" ht="17.2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 spans="1:30" ht="17.2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 spans="1:30" ht="17.2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 spans="1:30" ht="17.2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 spans="1:30" ht="17.2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 spans="1:30" ht="17.2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 spans="1:30" ht="17.2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 spans="1:30" ht="17.2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 spans="1:30" ht="17.2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 spans="1:30" ht="17.2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 spans="1:30" ht="17.2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 spans="1:30" ht="17.2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 spans="1:30" ht="17.2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 spans="1:30" ht="17.2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 spans="1:30" ht="17.2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 spans="1:30" ht="17.2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 spans="1:30" ht="17.2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 spans="1:30" ht="17.2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 spans="1:30" ht="17.2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 spans="1:30" ht="17.2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 spans="1:30" ht="17.2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 spans="1:30" ht="17.2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 spans="1:30" ht="17.2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 spans="1:30" ht="17.2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 spans="1:30" ht="17.2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 spans="1:30" ht="17.2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 spans="1:30" ht="17.2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 spans="1:30" ht="17.2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 spans="1:30" ht="17.2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 spans="1:30" ht="17.2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 spans="1:30" ht="17.2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 spans="1:30" ht="17.2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 spans="1:30" ht="17.2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 spans="1:30" ht="17.2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 spans="1:30" ht="17.2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 spans="1:30" ht="17.2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 spans="1:30" ht="17.2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 spans="1:30" ht="17.2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 spans="1:30" ht="17.2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 spans="1:30" ht="17.2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 spans="1:30" ht="17.2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 spans="1:30" ht="17.2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 spans="1:30" ht="17.2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 spans="1:30" ht="17.2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 spans="1:30" ht="17.2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 spans="1:30" ht="17.2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 spans="1:30" ht="17.2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 spans="1:30" ht="17.2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 spans="1:30" ht="17.2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 spans="1:30" ht="17.2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 spans="1:30" ht="17.2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 spans="1:30" ht="17.2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 spans="1:30" ht="17.2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 spans="1:30" ht="17.2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 spans="1:30" ht="17.2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 spans="1:30" ht="17.2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 spans="1:30" ht="17.2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 spans="1:30" ht="17.2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 spans="1:30" ht="17.2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 spans="1:30" ht="17.2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 spans="1:30" ht="17.2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 spans="1:30" ht="17.2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 spans="1:30" ht="17.2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 spans="1:30" ht="17.2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 spans="1:30" ht="17.2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 spans="1:30" ht="17.2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 spans="1:30" ht="17.2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 spans="1:30" ht="17.2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 spans="1:30" ht="17.2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 spans="1:30" ht="17.2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 spans="1:30" ht="17.2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 spans="1:30" ht="17.2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 spans="1:30" ht="17.2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 spans="1:30" ht="17.2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 spans="1:30" ht="17.2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 spans="1:30" ht="17.2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 spans="1:30" ht="17.2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 spans="1:30" ht="17.2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 spans="1:30" ht="17.2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 spans="1:30" ht="17.2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 spans="1:30" ht="17.2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 spans="1:30" ht="17.2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 spans="1:30" ht="17.2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 spans="1:30" ht="17.2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 spans="1:30" ht="17.2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 spans="1:30" ht="17.2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 spans="1:30" ht="17.2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 spans="1:30" ht="17.2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 spans="1:30" ht="17.2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 spans="1:30" ht="17.2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 spans="1:30" ht="17.2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 spans="1:30" ht="17.2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 spans="1:30" ht="17.2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 spans="1:30" ht="17.2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 spans="1:30" ht="17.2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 spans="1:30" ht="17.2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 spans="1:30" ht="17.2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 spans="1:30" ht="17.2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 spans="1:30" ht="17.2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 spans="1:30" ht="17.2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 spans="1:30" ht="17.2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 spans="1:30" ht="17.2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 spans="1:30" ht="17.2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 spans="1:30" ht="17.2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 spans="1:30" ht="17.2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 spans="1:30" ht="17.2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 spans="1:30" ht="17.2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 spans="1:30" ht="17.2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 spans="1:30" ht="17.2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 spans="1:30" ht="17.2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 spans="1:30" ht="17.2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 spans="1:30" ht="17.2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 spans="1:30" ht="17.2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 spans="1:30" ht="17.2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 spans="1:30" ht="17.2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 spans="1:30" ht="17.2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 spans="1:30" ht="17.2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 spans="1:30" ht="17.2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 spans="1:30" ht="17.2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 spans="1:30" ht="17.2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 spans="1:30" ht="17.2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 spans="1:30" ht="17.2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 spans="1:30" ht="17.2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 spans="1:30" ht="17.2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 spans="1:30" ht="17.2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 spans="1:30" ht="17.2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 spans="1:30" ht="17.2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 spans="1:30" ht="17.2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 spans="1:30" ht="17.2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 spans="1:30" ht="17.2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 spans="1:30" ht="17.2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 spans="1:30" ht="17.2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 spans="1:30" ht="17.2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 spans="1:30" ht="17.2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 spans="1:30" ht="17.2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 spans="1:30" ht="17.2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 spans="1:30" ht="17.2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 spans="1:30" ht="17.2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 spans="1:30" ht="17.2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 spans="1:30" ht="17.2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 spans="1:30" ht="17.2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 spans="1:30" ht="17.2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 spans="1:30" ht="17.2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 spans="1:30" ht="17.2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 spans="1:30" ht="17.2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 spans="1:30" ht="17.2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 spans="1:30" ht="17.2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 spans="1:30" ht="17.2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 spans="1:30" ht="17.2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 spans="1:30" ht="17.2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 spans="1:30" ht="17.2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 spans="1:30" ht="17.2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 spans="1:30" ht="17.2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 spans="1:30" ht="17.2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 spans="1:30" ht="17.2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 spans="1:30" ht="17.2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 spans="1:30" ht="17.2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 spans="1:30" ht="17.2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 spans="1:30" ht="17.2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 spans="1:30" ht="17.2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 spans="1:30" ht="17.2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 spans="1:30" ht="17.2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 spans="1:30" ht="17.2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 spans="1:30" ht="17.2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 spans="1:30" ht="17.2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 spans="1:30" ht="17.2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 spans="1:30" ht="17.2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 spans="1:30" ht="17.2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 spans="1:30" ht="17.2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 spans="1:30" ht="17.2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 spans="1:30" ht="17.2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 spans="1:30" ht="17.2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 spans="1:30" ht="17.2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 spans="1:30" ht="17.2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 spans="1:30" ht="17.2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 spans="1:30" ht="17.2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 spans="1:30" ht="17.2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 spans="1:30" ht="17.2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 spans="1:30" ht="17.2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 spans="1:30" ht="17.2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 spans="1:30" ht="17.2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 spans="1:30" ht="17.2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 spans="1:30" ht="17.2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 spans="1:30" ht="17.2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 spans="1:30" ht="17.2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 spans="1:30" ht="17.2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 spans="1:30" ht="17.2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 spans="1:30" ht="17.2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 spans="1:30" ht="17.2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 spans="1:30" ht="17.2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 spans="1:30" ht="17.2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 spans="1:30" ht="17.2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 spans="1:30" ht="17.2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 spans="1:30" ht="17.2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 spans="1:30" ht="17.2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 spans="1:30" ht="17.2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 spans="1:30" ht="17.2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 spans="1:30" ht="17.2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 spans="1:30" ht="17.2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 spans="1:30" ht="17.2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 spans="1:30" ht="17.2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 spans="1:30" ht="17.2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 spans="1:30" ht="17.2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 spans="1:30" ht="17.2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 spans="1:30" ht="17.2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 spans="1:30" ht="17.2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 spans="1:30" ht="17.2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 spans="1:30" ht="17.2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 spans="1:30" ht="17.2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 spans="1:30" ht="17.2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 spans="1:30" ht="17.2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 spans="1:30" ht="17.2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 spans="1:30" ht="17.2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 spans="1:30" ht="17.2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 spans="1:30" ht="17.2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 spans="1:30" ht="17.2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 spans="1:30" ht="17.2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 spans="1:30" ht="17.2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 spans="1:30" ht="17.2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 spans="1:30" ht="17.2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 spans="1:30" ht="17.2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 spans="1:30" ht="17.2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 spans="1:30" ht="17.2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 spans="1:30" ht="17.2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 spans="1:30" ht="17.2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 spans="1:30" ht="17.2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 spans="1:30" ht="17.2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 spans="1:30" ht="17.2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 spans="1:30" ht="17.2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 spans="1:30" ht="17.2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 spans="1:30" ht="17.2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 spans="1:30" ht="17.2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 spans="1:30" ht="17.2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 spans="1:30" ht="17.2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 spans="1:30" ht="17.2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 spans="1:30" ht="17.2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 spans="1:30" ht="17.2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 spans="1:30" ht="17.2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 spans="1:30" ht="17.2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 spans="1:30" ht="17.2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 spans="1:30" ht="17.2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 spans="1:30" ht="17.2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 spans="1:30" ht="17.2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 spans="1:30" ht="17.2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 spans="1:30" ht="17.2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 spans="1:30" ht="17.2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 spans="1:30" ht="17.2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 spans="1:30" ht="17.2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 spans="1:30" ht="17.2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 spans="1:30" ht="17.2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 spans="1:30" ht="17.2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 spans="1:30" ht="17.2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 spans="1:30" ht="17.2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 spans="1:30" ht="17.2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 spans="1:30" ht="17.2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 spans="1:30" ht="17.2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 spans="1:30" ht="17.2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 spans="1:30" ht="17.2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 spans="1:30" ht="17.2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 spans="1:30" ht="17.2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 spans="1:30" ht="17.2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 spans="1:30" ht="17.2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 spans="1:30" ht="17.2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 spans="1:30" ht="17.2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 spans="1:30" ht="17.2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 spans="1:30" ht="17.2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 spans="1:30" ht="17.2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 spans="1:30" ht="17.2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 spans="1:30" ht="17.2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 spans="1:30" ht="17.2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 spans="1:30" ht="17.2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 spans="1:30" ht="17.2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 spans="1:30" ht="17.2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 spans="1:30" ht="17.2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 spans="1:30" ht="17.2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 spans="1:30" ht="17.2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 spans="1:30" ht="17.2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 spans="1:30" ht="17.2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 spans="1:30" ht="17.2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 spans="1:30" ht="17.2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 spans="1:30" ht="17.2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 spans="1:30" ht="17.2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 spans="1:30" ht="17.2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 spans="1:30" ht="17.2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 spans="1:30" ht="17.2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 spans="1:30" ht="17.2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 spans="1:30" ht="17.2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 spans="1:30" ht="17.2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 spans="1:30" ht="17.2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 spans="1:30" ht="17.2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 spans="1:30" ht="17.2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 spans="1:30" ht="17.2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 spans="1:30" ht="17.2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 spans="1:30" ht="17.2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 spans="1:30" ht="17.2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 spans="1:30" ht="17.2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 spans="1:30" ht="17.2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 spans="1:30" ht="17.2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 spans="1:30" ht="17.2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 spans="1:30" ht="17.2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 spans="1:30" ht="17.2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 spans="1:30" ht="17.2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 spans="1:30" ht="17.2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 spans="1:30" ht="17.2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 spans="1:30" ht="17.2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 spans="1:30" ht="17.2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 spans="1:30" ht="17.2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 spans="1:30" ht="17.2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 spans="1:30" ht="17.2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 spans="1:30" ht="17.2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 spans="1:30" ht="17.2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 spans="1:30" ht="17.2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 spans="1:30" ht="17.2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 spans="1:30" ht="17.2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 spans="1:30" ht="17.2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 spans="1:30" ht="17.2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 spans="1:30" ht="17.2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 spans="1:30" ht="17.2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 spans="1:30" ht="17.2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 spans="1:30" ht="17.2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 spans="1:30" ht="17.2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 spans="1:30" ht="17.2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 spans="1:30" ht="17.2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 spans="1:30" ht="17.2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 spans="1:30" ht="17.2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 spans="1:30" ht="17.2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 spans="1:30" ht="17.2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 spans="1:30" ht="17.2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 spans="1:30" ht="17.2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 spans="1:30" ht="17.2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 spans="1:30" ht="17.2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 spans="1:30" ht="17.2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 spans="1:30" ht="17.2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 spans="1:30" ht="17.2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 spans="1:30" ht="17.2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 spans="1:30" ht="17.2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 spans="1:30" ht="17.2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 spans="1:30" ht="17.2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 spans="1:30" ht="17.2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 spans="1:30" ht="17.2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 spans="1:30" ht="17.2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 spans="1:30" ht="17.2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 spans="1:30" ht="17.2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 spans="1:30" ht="17.2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 spans="1:30" ht="17.2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 spans="1:30" ht="17.2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 spans="1:30" ht="17.2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 spans="1:30" ht="17.2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 spans="1:30" ht="17.2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 spans="1:30" ht="17.2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 spans="1:30" ht="17.2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 spans="1:30" ht="17.2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 spans="1:30" ht="17.2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 spans="1:30" ht="17.2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 spans="1:30" ht="17.2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 spans="1:30" ht="17.2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 spans="1:30" ht="17.2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 spans="1:30" ht="17.2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 spans="1:30" ht="17.2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 spans="1:30" ht="17.2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 spans="1:30" ht="17.2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 spans="1:30" ht="17.2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 spans="1:30" ht="17.2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 spans="1:30" ht="17.2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 spans="1:30" ht="17.2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 spans="1:30" ht="17.2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 spans="1:30" ht="17.2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 spans="1:30" ht="17.2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 spans="1:30" ht="17.2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 spans="1:30" ht="17.2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 spans="1:30" ht="17.2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 spans="1:30" ht="17.2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 spans="1:30" ht="17.2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 spans="1:30" ht="17.2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 spans="1:30" ht="17.2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 spans="1:30" ht="17.2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 spans="1:30" ht="17.2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 spans="1:30" ht="17.2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 spans="1:30" ht="17.2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 spans="1:30" ht="17.2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 spans="1:30" ht="17.2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 spans="1:30" ht="17.2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 spans="1:30" ht="17.2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 spans="1:30" ht="17.2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 spans="1:30" ht="17.2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 spans="1:30" ht="17.2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 spans="1:30" ht="17.2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 spans="1:30" ht="17.2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 spans="1:30" ht="17.2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 spans="1:30" ht="17.2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 spans="1:30" ht="17.2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 spans="1:30" ht="17.2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 spans="1:30" ht="17.2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 spans="1:30" ht="17.2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 spans="1:30" ht="17.2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 spans="1:30" ht="17.2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 spans="1:30" ht="17.2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 spans="1:30" ht="17.2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 spans="1:30" ht="17.2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 spans="1:30" ht="17.2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 spans="1:30" ht="17.2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 spans="1:30" ht="17.2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 spans="1:30" ht="17.2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 spans="1:30" ht="17.2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 spans="1:30" ht="17.2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 spans="1:30" ht="17.2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 spans="1:30" ht="17.2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 spans="1:30" ht="17.2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 spans="1:30" ht="17.2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 spans="1:30" ht="17.2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 spans="1:30" ht="17.2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 spans="1:30" ht="17.2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 spans="1:30" ht="17.2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 spans="1:30" ht="17.2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 spans="1:30" ht="17.2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 spans="1:30" ht="17.2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 spans="1:30" ht="17.2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 spans="1:30" ht="17.2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 spans="1:30" ht="17.2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 spans="1:30" ht="17.2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 spans="1:30" ht="17.2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 spans="1:30" ht="17.2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 spans="1:30" ht="17.2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 spans="1:30" ht="17.2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 spans="1:30" ht="17.2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 spans="1:30" ht="17.2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 spans="1:30" ht="17.2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 spans="1:30" ht="17.2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 spans="1:30" ht="17.2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 spans="1:30" ht="17.2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 spans="1:30" ht="17.2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 spans="1:30" ht="17.2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 spans="1:30" ht="17.2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 spans="1:30" ht="17.2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 spans="1:30" ht="17.2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 spans="1:30" ht="17.2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 spans="1:30" ht="17.2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 spans="1:30" ht="17.2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 spans="1:30" ht="17.2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 spans="1:30" ht="17.2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 spans="1:30" ht="17.2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 spans="1:30" ht="17.2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 spans="1:30" ht="17.2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 spans="1:30" ht="17.2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 spans="1:30" ht="17.2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 spans="1:30" ht="17.2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 spans="1:30" ht="17.2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 spans="1:30" ht="17.2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 spans="1:30" ht="17.2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 spans="1:30" ht="17.2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 spans="1:30" ht="17.2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 spans="1:30" ht="17.2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 spans="1:30" ht="17.2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 spans="1:30" ht="17.2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 spans="1:30" ht="17.2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 spans="1:30" ht="17.2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 spans="1:30" ht="17.2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 spans="1:30" ht="17.2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 spans="1:30" ht="17.2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 spans="1:30" ht="17.2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 spans="1:30" ht="17.2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 spans="1:30" ht="17.2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 spans="1:30" ht="17.2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 spans="1:30" ht="17.2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 spans="1:30" ht="17.2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 spans="1:30" ht="17.2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 spans="1:30" ht="17.2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 spans="1:30" ht="17.2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 spans="1:30" ht="17.2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 spans="1:30" ht="17.2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 spans="1:30" ht="17.2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 spans="1:30" ht="17.2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 spans="1:30" ht="17.2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 spans="1:30" ht="17.2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 spans="1:30" ht="17.2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 spans="1:30" ht="17.2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 spans="1:30" ht="17.2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 spans="1:30" ht="17.2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 spans="1:30" ht="17.2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 spans="1:30" ht="17.2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 spans="1:30" ht="17.2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 spans="1:30" ht="17.2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 spans="1:30" ht="17.2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 spans="1:30" ht="17.2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 spans="1:30" ht="17.2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 spans="1:30" ht="17.2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 spans="1:30" ht="17.2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 spans="1:30" ht="17.2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 spans="1:30" ht="17.2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 spans="1:30" ht="17.2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 spans="1:30" ht="17.2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 spans="1:30" ht="17.2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 spans="1:30" ht="17.2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 spans="1:30" ht="17.2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 spans="1:30" ht="17.2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 spans="1:30" ht="17.2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 spans="1:30" ht="17.2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 spans="1:30" ht="17.2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 spans="1:30" ht="17.2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 spans="1:30" ht="17.2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 spans="1:30" ht="17.2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 spans="1:30" ht="17.2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 spans="1:30" ht="17.2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 spans="1:30" ht="17.2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 spans="1:30" ht="17.2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 spans="1:30" ht="17.2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 spans="1:30" ht="17.2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 spans="1:30" ht="17.2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 spans="1:30" ht="17.2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 spans="1:30" ht="17.2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 spans="1:30" ht="17.2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 spans="1:30" ht="17.2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 spans="1:30" ht="17.2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 spans="1:30" ht="17.2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 spans="1:30" ht="17.2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 spans="1:30" ht="17.2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 spans="1:30" ht="17.2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 spans="1:30" ht="17.2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 spans="1:30" ht="17.2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 spans="1:30" ht="17.2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 spans="1:30" ht="17.2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 spans="1:30" ht="17.2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 spans="1:30" ht="17.2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 spans="1:30" ht="17.2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 spans="1:30" ht="17.2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 spans="1:30" ht="17.2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 spans="1:30" ht="17.2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 spans="1:30" ht="17.2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 spans="1:30" ht="17.2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 spans="1:30" ht="17.2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 spans="1:30" ht="17.2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 spans="1:30" ht="17.2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 spans="1:30" ht="17.2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 spans="1:30" ht="17.2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 spans="1:30" ht="17.2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 spans="1:30" ht="17.2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 spans="1:30" ht="17.2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 spans="1:30" ht="17.2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 spans="1:30" ht="17.2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 spans="1:30" ht="17.2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 spans="1:30" ht="17.2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 spans="1:30" ht="17.2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 spans="1:30" ht="17.2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 spans="1:30" ht="17.2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 spans="1:30" ht="17.2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 spans="1:30" ht="17.2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 spans="1:30" ht="17.2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 spans="1:30" ht="17.2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 spans="1:30" ht="17.2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 spans="1:30" ht="17.2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 spans="1:30" ht="17.2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 spans="1:30" ht="17.2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 spans="1:30" ht="17.2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 spans="1:30" ht="17.2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 spans="1:30" ht="17.2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 spans="1:30" ht="17.2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 spans="1:30" ht="17.2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 spans="1:30" ht="17.2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 spans="1:30" ht="17.2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 spans="1:30" ht="17.2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 spans="1:30" ht="17.2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 spans="1:30" ht="17.2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 spans="1:30" ht="17.2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 spans="1:30" ht="17.2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 spans="1:30" ht="17.2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 spans="1:30" ht="17.2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 spans="1:30" ht="17.2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 spans="1:30" ht="17.2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 spans="1:30" ht="17.2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 spans="1:30" ht="17.2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 spans="1:30" ht="17.2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 spans="1:30" ht="17.2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 spans="1:30" ht="17.2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 spans="1:30" ht="17.2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 spans="1:30" ht="17.2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 spans="1:30" ht="17.2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 spans="1:30" ht="17.2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 spans="1:30" ht="17.2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 spans="1:30" ht="17.2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 spans="1:30" ht="17.2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 spans="1:30" ht="17.2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 spans="1:30" ht="17.2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 spans="1:30" ht="17.2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 spans="1:30" ht="17.2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 spans="1:30" ht="17.2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 spans="1:30" ht="17.2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 spans="1:30" ht="17.2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 spans="1:30" ht="17.2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 spans="1:30" ht="17.2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 spans="1:30" ht="17.2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 spans="1:30" ht="17.2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 spans="1:30" ht="17.2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 spans="1:30" ht="17.2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 spans="1:30" ht="17.2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 spans="1:30" ht="17.2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 spans="1:30" ht="17.2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 spans="1:30" ht="17.2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 spans="1:30" ht="17.2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 spans="1:30" ht="17.2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 spans="1:30" ht="17.2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 spans="1:30" ht="17.2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 spans="1:30" ht="17.2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 spans="1:30" ht="17.2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 spans="1:30" ht="17.2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 spans="1:30" ht="17.2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 spans="1:30" ht="17.2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 spans="1:30" ht="17.2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 spans="1:30" ht="17.2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 spans="1:30" ht="17.2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 spans="1:30" ht="17.2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 spans="1:30" ht="17.2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 spans="1:30" ht="17.2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 spans="1:30" ht="17.2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 spans="1:30" ht="17.2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 spans="1:30" ht="17.2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 spans="1:30" ht="17.2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 spans="1:30" ht="17.2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 spans="1:30" ht="17.2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 spans="1:30" ht="17.2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 spans="1:30" ht="17.2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 spans="1:30" ht="17.2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 spans="1:30" ht="17.2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 spans="1:30" ht="17.2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 spans="1:30" ht="17.2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 spans="1:30" ht="17.2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 spans="1:30" ht="17.2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 spans="1:30" ht="17.2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 spans="1:30" ht="17.2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 spans="1:30" ht="17.2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 spans="1:30" ht="17.2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 spans="1:30" ht="17.2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 spans="1:30" ht="17.2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 spans="1:30" ht="17.2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 spans="1:30" ht="17.2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 spans="1:30" ht="17.2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 spans="1:30" ht="17.2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 spans="1:30" ht="17.2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 spans="1:30" ht="17.2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 spans="1:30" ht="17.2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 spans="1:30" ht="17.2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 spans="1:30" ht="17.2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 spans="1:30" ht="17.2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 spans="1:30" ht="17.2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 spans="1:30" ht="17.2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 spans="1:30" ht="17.2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 spans="1:30" ht="17.2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 spans="1:30" ht="17.2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 spans="1:30" ht="17.2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 spans="1:30" ht="17.2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 spans="1:30" ht="17.2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 spans="1:30" ht="17.2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 spans="1:30" ht="17.2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 spans="1:30" ht="17.2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 spans="1:30" ht="17.2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 spans="1:30" ht="17.2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 spans="1:30" ht="17.2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 spans="1:30" ht="17.2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 spans="1:30" ht="17.2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 spans="1:30" ht="17.2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 spans="1:30" ht="17.2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 spans="1:30" ht="17.2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 spans="1:30" ht="17.2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 spans="1:30" ht="17.2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 spans="1:30" ht="17.2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 spans="1:30" ht="17.2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 spans="1:30" ht="17.2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 spans="1:30" ht="17.2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 spans="1:30" ht="17.2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 spans="1:30" ht="17.2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 spans="1:30" ht="17.2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 spans="1:30" ht="17.2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 spans="1:30" ht="17.2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 spans="1:30" ht="17.2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 spans="1:30" ht="17.2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 spans="1:30" ht="17.2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 spans="1:30" ht="17.2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 spans="1:30" ht="17.2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 spans="1:30" ht="17.2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 spans="1:30" ht="17.2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 spans="1:30" ht="17.2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 spans="1:30" ht="17.2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 spans="1:30" ht="17.2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 spans="1:30" ht="17.2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 spans="1:30" ht="17.2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 spans="1:30" ht="17.2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 spans="1:30" ht="17.2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 spans="1:30" ht="17.2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 spans="1:30" ht="17.2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 spans="1:30" ht="17.2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 spans="1:30" ht="17.2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 spans="1:30" ht="17.2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 spans="1:30" ht="17.2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 spans="1:30" ht="17.2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 spans="1:30" ht="17.2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 spans="1:30" ht="17.2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 spans="1:30" ht="17.2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 spans="1:30" ht="17.2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 spans="1:30" ht="17.2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 spans="1:30" ht="17.2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 spans="1:30" ht="17.2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 spans="1:30" ht="17.2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 spans="1:30" ht="17.2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 spans="1:30" ht="17.2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 spans="1:30" ht="17.2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 spans="1:30" ht="17.2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 spans="1:30" ht="17.2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 spans="1:30" ht="17.2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 spans="1:30" ht="17.2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 spans="1:30" ht="17.2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 spans="1:30" ht="17.2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 spans="1:30" ht="17.2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 spans="1:30" ht="17.2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 spans="1:30" ht="17.2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 spans="1:30" ht="17.2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 spans="1:30" ht="17.2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 spans="1:30" ht="17.2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 spans="1:30" ht="17.2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 spans="1:30" ht="17.2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 spans="1:30" ht="17.2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 spans="1:30" ht="17.2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 spans="1:30" ht="17.2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 spans="1:30" ht="17.2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 spans="1:30" ht="17.2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 spans="1:30" ht="17.2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 spans="1:30" ht="17.2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 spans="1:30" ht="17.2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 spans="1:30" ht="17.2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 spans="1:30" ht="17.2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 spans="1:30" ht="17.2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 spans="1:30" ht="17.2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 spans="1:30" ht="17.2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 spans="1:30" ht="17.2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 spans="1:30" ht="17.2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 spans="1:30" ht="17.2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 spans="1:30" ht="17.2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 spans="1:30" ht="17.2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 spans="1:30" ht="17.2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 spans="1:30" ht="17.2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 spans="1:30" ht="17.2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 spans="1:30" ht="17.2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 spans="1:30" ht="17.2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 spans="1:30" ht="17.2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 spans="1:30" ht="17.2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 spans="1:30" ht="17.2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 spans="1:30" ht="17.2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 spans="1:30" ht="17.2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 spans="1:30" ht="17.2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 spans="1:30" ht="17.2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 spans="1:30" ht="17.2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 spans="1:30" ht="17.2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 spans="1:30" ht="17.2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 spans="1:30" ht="17.2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 spans="1:30" ht="17.2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 spans="1:30" ht="17.2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 spans="1:30" ht="17.2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 spans="1:30" ht="17.2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 spans="1:30" ht="17.2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 spans="1:30" ht="17.2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 spans="1:30" ht="17.2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 spans="1:30" ht="17.2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 spans="1:30" ht="17.2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 spans="1:30" ht="17.2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 spans="1:30" ht="17.2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 spans="1:30" ht="17.2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</sheetData>
  <mergeCells count="39">
    <mergeCell ref="A129:B129"/>
    <mergeCell ref="A131:B140"/>
    <mergeCell ref="A110:A127"/>
    <mergeCell ref="B110:B113"/>
    <mergeCell ref="P110:P126"/>
    <mergeCell ref="B115:B119"/>
    <mergeCell ref="B121:B123"/>
    <mergeCell ref="A95:A108"/>
    <mergeCell ref="B95:B97"/>
    <mergeCell ref="P95:P106"/>
    <mergeCell ref="B99:B100"/>
    <mergeCell ref="B102:B104"/>
    <mergeCell ref="A61:A93"/>
    <mergeCell ref="B61:B67"/>
    <mergeCell ref="P61:P91"/>
    <mergeCell ref="B69:B71"/>
    <mergeCell ref="B73:B78"/>
    <mergeCell ref="B80:B81"/>
    <mergeCell ref="B83:B87"/>
    <mergeCell ref="A15:B22"/>
    <mergeCell ref="A25:B25"/>
    <mergeCell ref="A26:A59"/>
    <mergeCell ref="B26:B32"/>
    <mergeCell ref="P26:P57"/>
    <mergeCell ref="B34:B36"/>
    <mergeCell ref="B37:B41"/>
    <mergeCell ref="B43:B46"/>
    <mergeCell ref="B48:B51"/>
    <mergeCell ref="B53:B55"/>
    <mergeCell ref="A3:O3"/>
    <mergeCell ref="P3:AD3"/>
    <mergeCell ref="A5:B6"/>
    <mergeCell ref="C5:C6"/>
    <mergeCell ref="D5:E5"/>
    <mergeCell ref="F5:G5"/>
    <mergeCell ref="H5:I5"/>
    <mergeCell ref="J5:K5"/>
    <mergeCell ref="L5:M5"/>
    <mergeCell ref="N5:O5"/>
  </mergeCells>
  <pageMargins left="0" right="0" top="0" bottom="0" header="0.511811023622047" footer="0.511811023622047"/>
  <pageSetup paperSize="9" fitToHeight="2" orientation="portrait" horizontalDpi="300" verticalDpi="300"/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56"/>
  <sheetViews>
    <sheetView showGridLines="0" zoomScale="75" zoomScaleNormal="75" workbookViewId="0">
      <selection activeCell="C11" sqref="C11"/>
    </sheetView>
  </sheetViews>
  <sheetFormatPr defaultColWidth="8.5703125" defaultRowHeight="15" x14ac:dyDescent="0.25"/>
  <cols>
    <col min="1" max="1" width="4.7109375" customWidth="1"/>
    <col min="2" max="2" width="12.85546875" customWidth="1"/>
    <col min="3" max="3" width="26.7109375" customWidth="1"/>
    <col min="4" max="4" width="15" style="201" customWidth="1"/>
    <col min="5" max="5" width="2.7109375" style="201" customWidth="1"/>
    <col min="6" max="6" width="13.42578125" customWidth="1"/>
    <col min="7" max="7" width="26.7109375" customWidth="1"/>
    <col min="8" max="8" width="14.85546875" customWidth="1"/>
    <col min="9" max="9" width="12.5703125" customWidth="1"/>
    <col min="10" max="10" width="8.140625" style="202" customWidth="1"/>
    <col min="11" max="11" width="3.7109375" customWidth="1"/>
    <col min="12" max="12" width="28.5703125" customWidth="1"/>
    <col min="13" max="13" width="15.140625" customWidth="1"/>
    <col min="14" max="14" width="11.85546875" customWidth="1"/>
    <col min="15" max="15" width="8.5703125" style="202"/>
  </cols>
  <sheetData>
    <row r="2" spans="2:15" ht="23.25" x14ac:dyDescent="0.35">
      <c r="B2" s="603" t="s">
        <v>99</v>
      </c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</row>
    <row r="4" spans="2:15" x14ac:dyDescent="0.25">
      <c r="B4" s="203" t="s">
        <v>100</v>
      </c>
      <c r="C4" s="203"/>
      <c r="D4" s="204"/>
      <c r="I4" s="205"/>
      <c r="L4" s="205"/>
    </row>
    <row r="6" spans="2:15" ht="15.75" x14ac:dyDescent="0.25">
      <c r="B6" s="604" t="s">
        <v>101</v>
      </c>
      <c r="C6" s="604"/>
      <c r="D6" s="604"/>
      <c r="F6" s="605" t="s">
        <v>102</v>
      </c>
      <c r="G6" s="605"/>
      <c r="H6" s="605"/>
      <c r="I6" s="605"/>
      <c r="J6" s="605"/>
      <c r="L6" s="606" t="s">
        <v>103</v>
      </c>
      <c r="M6" s="606"/>
      <c r="N6" s="606"/>
      <c r="O6" s="606"/>
    </row>
    <row r="7" spans="2:15" x14ac:dyDescent="0.25">
      <c r="B7" s="206" t="s">
        <v>104</v>
      </c>
      <c r="C7" s="207" t="s">
        <v>105</v>
      </c>
      <c r="D7" s="208" t="s">
        <v>106</v>
      </c>
      <c r="F7" s="206" t="s">
        <v>104</v>
      </c>
      <c r="G7" s="207" t="s">
        <v>2</v>
      </c>
      <c r="H7" s="209" t="s">
        <v>106</v>
      </c>
      <c r="I7" s="209" t="s">
        <v>107</v>
      </c>
      <c r="J7" s="208" t="s">
        <v>108</v>
      </c>
      <c r="L7" s="206" t="s">
        <v>2</v>
      </c>
      <c r="M7" s="209" t="s">
        <v>106</v>
      </c>
      <c r="N7" s="209" t="s">
        <v>107</v>
      </c>
      <c r="O7" s="210" t="s">
        <v>108</v>
      </c>
    </row>
    <row r="8" spans="2:15" x14ac:dyDescent="0.25">
      <c r="B8" s="211"/>
      <c r="C8" s="212"/>
      <c r="D8" s="213"/>
      <c r="F8" s="214"/>
      <c r="G8" s="215"/>
      <c r="H8" s="216"/>
      <c r="I8" s="217"/>
      <c r="J8" s="218"/>
      <c r="L8" s="219"/>
      <c r="M8" s="220"/>
      <c r="N8" s="217"/>
      <c r="O8" s="218"/>
    </row>
    <row r="9" spans="2:15" x14ac:dyDescent="0.25">
      <c r="B9" s="211"/>
      <c r="C9" s="212"/>
      <c r="D9" s="213"/>
      <c r="F9" s="214"/>
      <c r="G9" s="215"/>
      <c r="H9" s="216"/>
      <c r="I9" s="217"/>
      <c r="J9" s="218"/>
      <c r="L9" s="219"/>
      <c r="M9" s="220"/>
      <c r="N9" s="217"/>
      <c r="O9" s="218"/>
    </row>
    <row r="10" spans="2:15" x14ac:dyDescent="0.25">
      <c r="B10" s="211"/>
      <c r="C10" s="212"/>
      <c r="D10" s="213"/>
      <c r="F10" s="214"/>
      <c r="G10" s="215"/>
      <c r="H10" s="216"/>
      <c r="I10" s="217"/>
      <c r="J10" s="218"/>
      <c r="L10" s="219"/>
      <c r="M10" s="220"/>
      <c r="N10" s="217"/>
      <c r="O10" s="218"/>
    </row>
    <row r="11" spans="2:15" x14ac:dyDescent="0.25">
      <c r="B11" s="211"/>
      <c r="C11" s="212"/>
      <c r="D11" s="213"/>
      <c r="F11" s="214"/>
      <c r="G11" s="215"/>
      <c r="H11" s="216"/>
      <c r="I11" s="217"/>
      <c r="J11" s="218"/>
      <c r="L11" s="219"/>
      <c r="M11" s="220"/>
      <c r="N11" s="217"/>
      <c r="O11" s="218"/>
    </row>
    <row r="12" spans="2:15" x14ac:dyDescent="0.25">
      <c r="B12" s="211"/>
      <c r="C12" s="212"/>
      <c r="D12" s="213"/>
      <c r="F12" s="214"/>
      <c r="G12" s="215"/>
      <c r="H12" s="216"/>
      <c r="I12" s="217"/>
      <c r="J12" s="218"/>
      <c r="L12" s="219"/>
      <c r="M12" s="220"/>
      <c r="N12" s="217"/>
      <c r="O12" s="218"/>
    </row>
    <row r="13" spans="2:15" x14ac:dyDescent="0.25">
      <c r="B13" s="221"/>
      <c r="C13" s="212"/>
      <c r="D13" s="213"/>
      <c r="F13" s="214"/>
      <c r="G13" s="215"/>
      <c r="H13" s="216"/>
      <c r="I13" s="217"/>
      <c r="J13" s="218"/>
      <c r="L13" s="219"/>
      <c r="M13" s="220"/>
      <c r="N13" s="217"/>
      <c r="O13" s="218"/>
    </row>
    <row r="14" spans="2:15" x14ac:dyDescent="0.25">
      <c r="B14" s="221"/>
      <c r="C14" s="212"/>
      <c r="D14" s="213"/>
      <c r="F14" s="214"/>
      <c r="G14" s="215"/>
      <c r="H14" s="216"/>
      <c r="I14" s="217"/>
      <c r="J14" s="218"/>
      <c r="L14" s="219"/>
      <c r="M14" s="220"/>
      <c r="N14" s="217"/>
      <c r="O14" s="218"/>
    </row>
    <row r="15" spans="2:15" x14ac:dyDescent="0.25">
      <c r="B15" s="221"/>
      <c r="C15" s="212"/>
      <c r="D15" s="213"/>
      <c r="F15" s="214"/>
      <c r="G15" s="215"/>
      <c r="H15" s="216"/>
      <c r="I15" s="217"/>
      <c r="J15" s="218"/>
      <c r="L15" s="219"/>
      <c r="M15" s="220"/>
      <c r="N15" s="217"/>
      <c r="O15" s="218"/>
    </row>
    <row r="16" spans="2:15" x14ac:dyDescent="0.25">
      <c r="B16" s="221"/>
      <c r="C16" s="212"/>
      <c r="D16" s="213"/>
      <c r="F16" s="214"/>
      <c r="G16" s="215"/>
      <c r="H16" s="216"/>
      <c r="I16" s="217"/>
      <c r="J16" s="218"/>
      <c r="L16" s="219"/>
      <c r="M16" s="220"/>
      <c r="N16" s="217"/>
      <c r="O16" s="218"/>
    </row>
    <row r="17" spans="2:15" x14ac:dyDescent="0.25">
      <c r="B17" s="221"/>
      <c r="C17" s="212"/>
      <c r="D17" s="213"/>
      <c r="F17" s="214"/>
      <c r="G17" s="215"/>
      <c r="H17" s="216"/>
      <c r="I17" s="217"/>
      <c r="J17" s="218"/>
      <c r="L17" s="219"/>
      <c r="M17" s="220"/>
      <c r="N17" s="217"/>
      <c r="O17" s="218"/>
    </row>
    <row r="18" spans="2:15" x14ac:dyDescent="0.25">
      <c r="B18" s="221"/>
      <c r="C18" s="212"/>
      <c r="D18" s="213"/>
      <c r="F18" s="214"/>
      <c r="G18" s="215"/>
      <c r="H18" s="216"/>
      <c r="I18" s="217"/>
      <c r="J18" s="218"/>
      <c r="L18" s="219"/>
      <c r="M18" s="220"/>
      <c r="N18" s="217"/>
      <c r="O18" s="218"/>
    </row>
    <row r="19" spans="2:15" x14ac:dyDescent="0.25">
      <c r="B19" s="221"/>
      <c r="C19" s="212"/>
      <c r="D19" s="213"/>
      <c r="F19" s="214"/>
      <c r="G19" s="215"/>
      <c r="H19" s="216"/>
      <c r="I19" s="217"/>
      <c r="J19" s="218"/>
      <c r="L19" s="219"/>
      <c r="M19" s="220"/>
      <c r="N19" s="217"/>
      <c r="O19" s="218"/>
    </row>
    <row r="20" spans="2:15" x14ac:dyDescent="0.25">
      <c r="B20" s="221"/>
      <c r="C20" s="212"/>
      <c r="D20" s="213"/>
      <c r="F20" s="214"/>
      <c r="G20" s="215"/>
      <c r="H20" s="216"/>
      <c r="I20" s="217"/>
      <c r="J20" s="218"/>
      <c r="L20" s="219"/>
      <c r="M20" s="220"/>
      <c r="N20" s="217"/>
      <c r="O20" s="218"/>
    </row>
    <row r="21" spans="2:15" x14ac:dyDescent="0.25">
      <c r="B21" s="221"/>
      <c r="C21" s="212"/>
      <c r="D21" s="213"/>
      <c r="F21" s="214"/>
      <c r="G21" s="215"/>
      <c r="H21" s="216"/>
      <c r="I21" s="217"/>
      <c r="J21" s="218"/>
      <c r="L21" s="219"/>
      <c r="M21" s="220"/>
      <c r="N21" s="217"/>
      <c r="O21" s="218"/>
    </row>
    <row r="22" spans="2:15" x14ac:dyDescent="0.25">
      <c r="B22" s="221"/>
      <c r="C22" s="212"/>
      <c r="D22" s="213"/>
      <c r="F22" s="214"/>
      <c r="G22" s="215"/>
      <c r="H22" s="216"/>
      <c r="I22" s="217"/>
      <c r="J22" s="218"/>
      <c r="L22" s="219"/>
      <c r="M22" s="220"/>
      <c r="N22" s="217"/>
      <c r="O22" s="218"/>
    </row>
    <row r="23" spans="2:15" x14ac:dyDescent="0.25">
      <c r="B23" s="221"/>
      <c r="C23" s="212"/>
      <c r="D23" s="213"/>
      <c r="F23" s="214"/>
      <c r="G23" s="215"/>
      <c r="H23" s="216"/>
      <c r="I23" s="217"/>
      <c r="J23" s="218"/>
      <c r="L23" s="219"/>
      <c r="M23" s="220"/>
      <c r="N23" s="217"/>
      <c r="O23" s="218"/>
    </row>
    <row r="24" spans="2:15" x14ac:dyDescent="0.25">
      <c r="B24" s="221"/>
      <c r="C24" s="212"/>
      <c r="D24" s="213"/>
      <c r="F24" s="214"/>
      <c r="G24" s="215"/>
      <c r="H24" s="216"/>
      <c r="I24" s="217"/>
      <c r="J24" s="218"/>
      <c r="L24" s="219"/>
      <c r="M24" s="220"/>
      <c r="N24" s="217"/>
      <c r="O24" s="218"/>
    </row>
    <row r="25" spans="2:15" x14ac:dyDescent="0.25">
      <c r="B25" s="221"/>
      <c r="C25" s="212"/>
      <c r="D25" s="213"/>
      <c r="F25" s="214"/>
      <c r="G25" s="215"/>
      <c r="H25" s="216"/>
      <c r="I25" s="217"/>
      <c r="J25" s="218"/>
      <c r="L25" s="219"/>
      <c r="M25" s="220"/>
      <c r="N25" s="217"/>
      <c r="O25" s="218"/>
    </row>
    <row r="26" spans="2:15" x14ac:dyDescent="0.25">
      <c r="B26" s="221"/>
      <c r="C26" s="212"/>
      <c r="D26" s="213"/>
      <c r="F26" s="214"/>
      <c r="G26" s="215"/>
      <c r="H26" s="216"/>
      <c r="I26" s="217"/>
      <c r="J26" s="218"/>
      <c r="L26" s="219"/>
      <c r="M26" s="220"/>
      <c r="N26" s="217"/>
      <c r="O26" s="218"/>
    </row>
    <row r="27" spans="2:15" x14ac:dyDescent="0.25">
      <c r="B27" s="221"/>
      <c r="C27" s="212"/>
      <c r="D27" s="213"/>
      <c r="F27" s="214"/>
      <c r="G27" s="215"/>
      <c r="H27" s="216"/>
      <c r="I27" s="216"/>
      <c r="J27" s="218"/>
      <c r="L27" s="219"/>
      <c r="M27" s="220"/>
      <c r="N27" s="217"/>
      <c r="O27" s="218"/>
    </row>
    <row r="28" spans="2:15" x14ac:dyDescent="0.25">
      <c r="B28" s="221"/>
      <c r="C28" s="212"/>
      <c r="D28" s="213"/>
      <c r="F28" s="214"/>
      <c r="G28" s="215"/>
      <c r="H28" s="216"/>
      <c r="I28" s="216"/>
      <c r="J28" s="218"/>
      <c r="L28" s="219"/>
      <c r="M28" s="220"/>
      <c r="N28" s="217"/>
      <c r="O28" s="218"/>
    </row>
    <row r="29" spans="2:15" x14ac:dyDescent="0.25">
      <c r="B29" s="221"/>
      <c r="C29" s="212"/>
      <c r="D29" s="213"/>
      <c r="F29" s="214"/>
      <c r="G29" s="215"/>
      <c r="H29" s="216"/>
      <c r="I29" s="217"/>
      <c r="J29" s="218"/>
      <c r="L29" s="219"/>
      <c r="M29" s="220"/>
      <c r="N29" s="217"/>
      <c r="O29" s="218"/>
    </row>
    <row r="30" spans="2:15" x14ac:dyDescent="0.25">
      <c r="B30" s="221"/>
      <c r="C30" s="212"/>
      <c r="D30" s="213"/>
      <c r="F30" s="214"/>
      <c r="G30" s="215"/>
      <c r="H30" s="216"/>
      <c r="I30" s="217"/>
      <c r="J30" s="218"/>
      <c r="L30" s="219"/>
      <c r="M30" s="220"/>
      <c r="N30" s="217"/>
      <c r="O30" s="218"/>
    </row>
    <row r="31" spans="2:15" ht="15.75" x14ac:dyDescent="0.25">
      <c r="B31" s="222" t="s">
        <v>109</v>
      </c>
      <c r="C31" s="223"/>
      <c r="D31" s="224">
        <f>SUM(D8:D30)</f>
        <v>0</v>
      </c>
      <c r="F31" s="214"/>
      <c r="G31" s="215"/>
      <c r="H31" s="216"/>
      <c r="I31" s="217"/>
      <c r="J31" s="218"/>
      <c r="L31" s="219"/>
      <c r="M31" s="225"/>
      <c r="N31" s="217"/>
      <c r="O31" s="226"/>
    </row>
    <row r="32" spans="2:15" x14ac:dyDescent="0.25">
      <c r="F32" s="214"/>
      <c r="G32" s="215"/>
      <c r="H32" s="216"/>
      <c r="I32" s="217"/>
      <c r="J32" s="218"/>
      <c r="L32" s="219"/>
      <c r="M32" s="225"/>
      <c r="N32" s="217"/>
      <c r="O32" s="226"/>
    </row>
    <row r="33" spans="2:15" x14ac:dyDescent="0.25">
      <c r="B33" s="203" t="s">
        <v>110</v>
      </c>
      <c r="C33" s="203"/>
      <c r="D33" s="227">
        <f>D4+D31</f>
        <v>0</v>
      </c>
      <c r="F33" s="214"/>
      <c r="G33" s="215"/>
      <c r="H33" s="216"/>
      <c r="I33" s="217"/>
      <c r="J33" s="218"/>
      <c r="L33" s="219"/>
      <c r="M33" s="225"/>
      <c r="N33" s="217"/>
      <c r="O33" s="226"/>
    </row>
    <row r="34" spans="2:15" x14ac:dyDescent="0.25">
      <c r="F34" s="214"/>
      <c r="G34" s="215"/>
      <c r="H34" s="216"/>
      <c r="I34" s="217"/>
      <c r="J34" s="218"/>
      <c r="L34" s="219"/>
      <c r="M34" s="225"/>
      <c r="N34" s="217"/>
      <c r="O34" s="226"/>
    </row>
    <row r="35" spans="2:15" ht="15.75" x14ac:dyDescent="0.25">
      <c r="B35" s="607" t="s">
        <v>111</v>
      </c>
      <c r="C35" s="607"/>
      <c r="D35" s="607"/>
      <c r="F35" s="214"/>
      <c r="G35" s="215"/>
      <c r="H35" s="216"/>
      <c r="I35" s="216"/>
      <c r="J35" s="218"/>
      <c r="L35" s="219"/>
      <c r="M35" s="225"/>
      <c r="N35" s="217"/>
      <c r="O35" s="226"/>
    </row>
    <row r="36" spans="2:15" x14ac:dyDescent="0.25">
      <c r="B36" s="206" t="s">
        <v>104</v>
      </c>
      <c r="C36" s="207" t="s">
        <v>112</v>
      </c>
      <c r="D36" s="208" t="s">
        <v>106</v>
      </c>
      <c r="F36" s="214"/>
      <c r="G36" s="215"/>
      <c r="H36" s="216"/>
      <c r="I36" s="217"/>
      <c r="J36" s="218"/>
      <c r="L36" s="219"/>
      <c r="M36" s="225"/>
      <c r="N36" s="217"/>
      <c r="O36" s="226"/>
    </row>
    <row r="37" spans="2:15" x14ac:dyDescent="0.25">
      <c r="B37" s="211"/>
      <c r="C37" s="212"/>
      <c r="D37" s="213"/>
      <c r="F37" s="214"/>
      <c r="G37" s="215"/>
      <c r="H37" s="216"/>
      <c r="I37" s="217"/>
      <c r="J37" s="218"/>
      <c r="L37" s="219"/>
      <c r="M37" s="225"/>
      <c r="N37" s="217"/>
      <c r="O37" s="226"/>
    </row>
    <row r="38" spans="2:15" x14ac:dyDescent="0.25">
      <c r="B38" s="211"/>
      <c r="C38" s="212"/>
      <c r="D38" s="213"/>
      <c r="F38" s="214"/>
      <c r="G38" s="215"/>
      <c r="H38" s="216"/>
      <c r="I38" s="217"/>
      <c r="J38" s="218"/>
      <c r="L38" s="219"/>
      <c r="M38" s="225"/>
      <c r="N38" s="217"/>
      <c r="O38" s="226"/>
    </row>
    <row r="39" spans="2:15" x14ac:dyDescent="0.25">
      <c r="B39" s="211"/>
      <c r="C39" s="212"/>
      <c r="D39" s="213"/>
      <c r="F39" s="214"/>
      <c r="G39" s="215"/>
      <c r="H39" s="216"/>
      <c r="I39" s="217"/>
      <c r="J39" s="218"/>
      <c r="L39" s="219"/>
      <c r="M39" s="225"/>
      <c r="N39" s="217"/>
      <c r="O39" s="226"/>
    </row>
    <row r="40" spans="2:15" x14ac:dyDescent="0.25">
      <c r="B40" s="211"/>
      <c r="C40" s="212"/>
      <c r="D40" s="213"/>
      <c r="F40" s="214"/>
      <c r="G40" s="215"/>
      <c r="H40" s="216"/>
      <c r="I40" s="217"/>
      <c r="J40" s="218"/>
      <c r="L40" s="219"/>
      <c r="M40" s="225"/>
      <c r="N40" s="217"/>
      <c r="O40" s="226"/>
    </row>
    <row r="41" spans="2:15" x14ac:dyDescent="0.25">
      <c r="B41" s="221"/>
      <c r="C41" s="212"/>
      <c r="D41" s="213"/>
      <c r="F41" s="228"/>
      <c r="G41" s="229" t="s">
        <v>103</v>
      </c>
      <c r="H41" s="230">
        <f>M43</f>
        <v>0</v>
      </c>
      <c r="I41" s="230"/>
      <c r="J41" s="231"/>
      <c r="L41" s="232"/>
      <c r="M41" s="225"/>
      <c r="N41" s="217"/>
      <c r="O41" s="226"/>
    </row>
    <row r="42" spans="2:15" x14ac:dyDescent="0.25">
      <c r="B42" s="221"/>
      <c r="C42" s="212"/>
      <c r="D42" s="213"/>
      <c r="F42" s="233"/>
      <c r="G42" s="234"/>
      <c r="H42" s="235"/>
      <c r="I42" s="235"/>
      <c r="J42" s="236"/>
      <c r="L42" s="232"/>
      <c r="M42" s="225"/>
      <c r="N42" s="217"/>
      <c r="O42" s="226"/>
    </row>
    <row r="43" spans="2:15" ht="15.75" x14ac:dyDescent="0.25">
      <c r="B43" s="222" t="s">
        <v>109</v>
      </c>
      <c r="C43" s="223"/>
      <c r="D43" s="224">
        <f>SUM(D37:D42)</f>
        <v>0</v>
      </c>
      <c r="F43" s="237" t="s">
        <v>109</v>
      </c>
      <c r="G43" s="238"/>
      <c r="H43" s="239">
        <f>SUM(H8:H42)</f>
        <v>0</v>
      </c>
      <c r="I43" s="239"/>
      <c r="J43" s="240"/>
      <c r="L43" s="241" t="s">
        <v>109</v>
      </c>
      <c r="M43" s="242">
        <f>SUM(M8:M42)</f>
        <v>0</v>
      </c>
      <c r="N43" s="242"/>
      <c r="O43" s="243"/>
    </row>
    <row r="45" spans="2:15" ht="24.75" customHeight="1" x14ac:dyDescent="0.25">
      <c r="B45" s="244" t="s">
        <v>113</v>
      </c>
      <c r="F45" s="245" t="s">
        <v>114</v>
      </c>
      <c r="G45" s="245"/>
      <c r="H45" s="246">
        <f>D33-D43-H43</f>
        <v>0</v>
      </c>
      <c r="L45" s="247" t="s">
        <v>115</v>
      </c>
      <c r="M45" s="248"/>
    </row>
    <row r="46" spans="2:15" x14ac:dyDescent="0.25">
      <c r="B46" s="249" t="s">
        <v>116</v>
      </c>
      <c r="L46" s="250" t="s">
        <v>117</v>
      </c>
      <c r="M46" s="251"/>
      <c r="N46" s="202"/>
    </row>
    <row r="47" spans="2:15" x14ac:dyDescent="0.25">
      <c r="B47" s="249" t="s">
        <v>118</v>
      </c>
      <c r="L47" s="250" t="s">
        <v>119</v>
      </c>
      <c r="M47" s="252"/>
    </row>
    <row r="48" spans="2:15" x14ac:dyDescent="0.25">
      <c r="B48" s="249" t="s">
        <v>120</v>
      </c>
      <c r="L48" s="253" t="s">
        <v>121</v>
      </c>
      <c r="M48" s="254" t="e">
        <f>M46/M47</f>
        <v>#DIV/0!</v>
      </c>
    </row>
    <row r="49" spans="2:7" x14ac:dyDescent="0.25">
      <c r="B49" s="249" t="s">
        <v>122</v>
      </c>
      <c r="C49" s="255"/>
    </row>
    <row r="56" spans="2:7" x14ac:dyDescent="0.25">
      <c r="G56" s="205"/>
    </row>
  </sheetData>
  <sheetProtection sheet="1" objects="1" scenarios="1" insertRows="0" deleteRows="0"/>
  <mergeCells count="5">
    <mergeCell ref="B2:O2"/>
    <mergeCell ref="B6:D6"/>
    <mergeCell ref="F6:J6"/>
    <mergeCell ref="L6:O6"/>
    <mergeCell ref="B35:D35"/>
  </mergeCells>
  <pageMargins left="0.25" right="0.25" top="0.75" bottom="0.75" header="0.511811023622047" footer="0.511811023622047"/>
  <pageSetup paperSize="9" orientation="landscape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showGridLines="0" zoomScale="75" zoomScaleNormal="75" workbookViewId="0">
      <selection activeCell="B11" sqref="B11"/>
    </sheetView>
  </sheetViews>
  <sheetFormatPr defaultColWidth="8.5703125" defaultRowHeight="15" x14ac:dyDescent="0.25"/>
  <cols>
    <col min="1" max="1" width="27.85546875" customWidth="1"/>
    <col min="2" max="2" width="101.28515625" customWidth="1"/>
  </cols>
  <sheetData>
    <row r="1" spans="1:2" ht="23.25" x14ac:dyDescent="0.35">
      <c r="A1" s="608" t="s">
        <v>123</v>
      </c>
      <c r="B1" s="608"/>
    </row>
    <row r="2" spans="1:2" ht="105" x14ac:dyDescent="0.25">
      <c r="A2" s="256" t="s">
        <v>124</v>
      </c>
      <c r="B2" s="257" t="s">
        <v>125</v>
      </c>
    </row>
    <row r="3" spans="1:2" ht="45" x14ac:dyDescent="0.25">
      <c r="A3" s="256" t="s">
        <v>126</v>
      </c>
      <c r="B3" s="257" t="s">
        <v>127</v>
      </c>
    </row>
    <row r="4" spans="1:2" ht="30" x14ac:dyDescent="0.25">
      <c r="A4" s="258" t="s">
        <v>128</v>
      </c>
      <c r="B4" s="259" t="s">
        <v>129</v>
      </c>
    </row>
    <row r="9" spans="1:2" x14ac:dyDescent="0.25">
      <c r="A9" s="260"/>
    </row>
  </sheetData>
  <sheetProtection sheet="1" objects="1" scenarios="1"/>
  <mergeCells count="1">
    <mergeCell ref="A1:B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040"/>
  <sheetViews>
    <sheetView zoomScaleNormal="100" workbookViewId="0">
      <pane xSplit="3" ySplit="6" topLeftCell="L7" activePane="bottomRight" state="frozen"/>
      <selection pane="topRight" activeCell="D1" sqref="D1"/>
      <selection pane="bottomLeft" activeCell="A59" sqref="A59"/>
      <selection pane="bottomRight" activeCell="N184" sqref="N184"/>
    </sheetView>
  </sheetViews>
  <sheetFormatPr defaultColWidth="9.140625" defaultRowHeight="15" x14ac:dyDescent="0.25"/>
  <cols>
    <col min="1" max="1" width="23.7109375" style="15" customWidth="1"/>
    <col min="2" max="2" width="24.140625" style="15" customWidth="1"/>
    <col min="3" max="3" width="37.7109375" style="15" customWidth="1"/>
    <col min="4" max="4" width="11.7109375" style="15" customWidth="1"/>
    <col min="5" max="17" width="16.140625" style="15" customWidth="1"/>
    <col min="18" max="18" width="11.28515625" style="15" customWidth="1"/>
    <col min="19" max="19" width="3.42578125" style="15" customWidth="1"/>
    <col min="20" max="20" width="10" style="15" customWidth="1"/>
    <col min="21" max="1024" width="9.140625" style="15"/>
  </cols>
  <sheetData>
    <row r="1" spans="1:20" ht="17.2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20" ht="17.25" customHeight="1" x14ac:dyDescent="0.2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20" ht="27" customHeight="1" x14ac:dyDescent="0.25">
      <c r="A3" s="609" t="s">
        <v>124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</row>
    <row r="4" spans="1:20" ht="5.25" customHeight="1" x14ac:dyDescent="0.25">
      <c r="A4" s="80"/>
      <c r="B4" s="16"/>
      <c r="C4" s="16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81"/>
    </row>
    <row r="5" spans="1:20" ht="15" customHeight="1" x14ac:dyDescent="0.25">
      <c r="A5" s="610" t="s">
        <v>18</v>
      </c>
      <c r="B5" s="610"/>
      <c r="C5" s="611" t="s">
        <v>2</v>
      </c>
      <c r="D5" s="612" t="s">
        <v>130</v>
      </c>
      <c r="E5" s="613">
        <v>46023</v>
      </c>
      <c r="F5" s="613">
        <v>46054</v>
      </c>
      <c r="G5" s="613">
        <v>46082</v>
      </c>
      <c r="H5" s="613">
        <v>46113</v>
      </c>
      <c r="I5" s="613">
        <v>46143</v>
      </c>
      <c r="J5" s="613">
        <v>46174</v>
      </c>
      <c r="K5" s="613">
        <v>46204</v>
      </c>
      <c r="L5" s="613">
        <v>46235</v>
      </c>
      <c r="M5" s="613">
        <v>46266</v>
      </c>
      <c r="N5" s="613">
        <v>46296</v>
      </c>
      <c r="O5" s="613">
        <v>46327</v>
      </c>
      <c r="P5" s="613">
        <v>46357</v>
      </c>
      <c r="Q5" s="614" t="s">
        <v>11</v>
      </c>
    </row>
    <row r="6" spans="1:20" ht="17.25" customHeight="1" x14ac:dyDescent="0.25">
      <c r="A6" s="610"/>
      <c r="B6" s="610"/>
      <c r="C6" s="611"/>
      <c r="D6" s="612"/>
      <c r="E6" s="613"/>
      <c r="F6" s="613"/>
      <c r="G6" s="613"/>
      <c r="H6" s="613"/>
      <c r="I6" s="613"/>
      <c r="J6" s="613"/>
      <c r="K6" s="613"/>
      <c r="L6" s="613"/>
      <c r="M6" s="613"/>
      <c r="N6" s="613"/>
      <c r="O6" s="613"/>
      <c r="P6" s="613"/>
      <c r="Q6" s="614"/>
    </row>
    <row r="7" spans="1:20" ht="17.25" customHeight="1" x14ac:dyDescent="0.25">
      <c r="A7" s="615" t="s">
        <v>1</v>
      </c>
      <c r="B7" s="615"/>
      <c r="C7" s="261" t="s">
        <v>131</v>
      </c>
      <c r="D7" s="262"/>
      <c r="E7" s="263">
        <v>7216</v>
      </c>
      <c r="F7" s="264">
        <v>7216</v>
      </c>
      <c r="G7" s="264">
        <v>7216</v>
      </c>
      <c r="H7" s="264">
        <v>7216</v>
      </c>
      <c r="I7" s="264">
        <v>7216</v>
      </c>
      <c r="J7" s="264">
        <v>7216</v>
      </c>
      <c r="K7" s="264">
        <v>7216</v>
      </c>
      <c r="L7" s="264">
        <v>7216</v>
      </c>
      <c r="M7" s="264">
        <v>7216</v>
      </c>
      <c r="N7" s="264">
        <v>7216</v>
      </c>
      <c r="O7" s="264">
        <v>7216</v>
      </c>
      <c r="P7" s="264">
        <v>7216</v>
      </c>
      <c r="Q7" s="265">
        <f t="shared" ref="Q7:Q15" si="0">SUM(E7:P7)</f>
        <v>86592</v>
      </c>
    </row>
    <row r="8" spans="1:20" ht="17.25" customHeight="1" x14ac:dyDescent="0.25">
      <c r="A8" s="615"/>
      <c r="B8" s="615"/>
      <c r="C8" s="266" t="s">
        <v>132</v>
      </c>
      <c r="D8" s="267"/>
      <c r="E8" s="268">
        <v>340</v>
      </c>
      <c r="F8" s="269">
        <v>340</v>
      </c>
      <c r="G8" s="269">
        <v>335</v>
      </c>
      <c r="H8" s="269">
        <v>335</v>
      </c>
      <c r="I8" s="269">
        <v>335</v>
      </c>
      <c r="J8" s="269">
        <v>335</v>
      </c>
      <c r="K8" s="269">
        <v>335</v>
      </c>
      <c r="L8" s="269">
        <v>335</v>
      </c>
      <c r="M8" s="269">
        <v>335</v>
      </c>
      <c r="N8" s="269">
        <v>335</v>
      </c>
      <c r="O8" s="269">
        <v>335</v>
      </c>
      <c r="P8" s="269">
        <v>335</v>
      </c>
      <c r="Q8" s="265">
        <f t="shared" si="0"/>
        <v>4030</v>
      </c>
    </row>
    <row r="9" spans="1:20" ht="17.25" customHeight="1" x14ac:dyDescent="0.25">
      <c r="A9" s="615"/>
      <c r="B9" s="615"/>
      <c r="C9" s="266" t="s">
        <v>133</v>
      </c>
      <c r="D9" s="267"/>
      <c r="E9" s="268"/>
      <c r="F9" s="269"/>
      <c r="G9" s="269"/>
      <c r="H9" s="269"/>
      <c r="I9" s="269"/>
      <c r="J9" s="269"/>
      <c r="K9" s="269"/>
      <c r="L9" s="269"/>
      <c r="M9" s="269"/>
      <c r="N9" s="269"/>
      <c r="O9" s="269">
        <f>O7/2</f>
        <v>3608</v>
      </c>
      <c r="P9" s="269">
        <f>P7/2</f>
        <v>3608</v>
      </c>
      <c r="Q9" s="265">
        <f t="shared" si="0"/>
        <v>7216</v>
      </c>
      <c r="T9" s="270"/>
    </row>
    <row r="10" spans="1:20" ht="17.25" customHeight="1" x14ac:dyDescent="0.25">
      <c r="A10" s="615"/>
      <c r="B10" s="615"/>
      <c r="C10" s="266" t="s">
        <v>10</v>
      </c>
      <c r="D10" s="267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5">
        <f t="shared" si="0"/>
        <v>0</v>
      </c>
    </row>
    <row r="11" spans="1:20" ht="17.25" customHeight="1" x14ac:dyDescent="0.25">
      <c r="A11" s="615"/>
      <c r="B11" s="615"/>
      <c r="C11" s="266"/>
      <c r="D11" s="267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5">
        <f t="shared" si="0"/>
        <v>0</v>
      </c>
    </row>
    <row r="12" spans="1:20" ht="17.25" customHeight="1" x14ac:dyDescent="0.25">
      <c r="A12" s="615"/>
      <c r="B12" s="615"/>
      <c r="C12" s="266"/>
      <c r="D12" s="267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5">
        <f t="shared" si="0"/>
        <v>0</v>
      </c>
    </row>
    <row r="13" spans="1:20" ht="17.25" customHeight="1" x14ac:dyDescent="0.25">
      <c r="A13" s="615"/>
      <c r="B13" s="615"/>
      <c r="C13" s="266"/>
      <c r="D13" s="267"/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5">
        <f t="shared" si="0"/>
        <v>0</v>
      </c>
    </row>
    <row r="14" spans="1:20" ht="17.25" customHeight="1" x14ac:dyDescent="0.25">
      <c r="A14" s="615"/>
      <c r="B14" s="615"/>
      <c r="C14" s="266"/>
      <c r="D14" s="267"/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5">
        <f t="shared" si="0"/>
        <v>0</v>
      </c>
    </row>
    <row r="15" spans="1:20" ht="17.25" customHeight="1" x14ac:dyDescent="0.25">
      <c r="A15" s="615"/>
      <c r="B15" s="615"/>
      <c r="C15" s="271"/>
      <c r="D15" s="272"/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91">
        <f t="shared" si="0"/>
        <v>0</v>
      </c>
    </row>
    <row r="16" spans="1:20" ht="17.25" customHeight="1" x14ac:dyDescent="0.25">
      <c r="A16" s="615"/>
      <c r="B16" s="615"/>
      <c r="C16" s="273" t="s">
        <v>11</v>
      </c>
      <c r="D16" s="273"/>
      <c r="E16" s="274">
        <f t="shared" ref="E16:Q16" si="1">SUM(E7:E15)</f>
        <v>7556</v>
      </c>
      <c r="F16" s="274">
        <f t="shared" si="1"/>
        <v>7556</v>
      </c>
      <c r="G16" s="274">
        <f t="shared" si="1"/>
        <v>7551</v>
      </c>
      <c r="H16" s="274">
        <f t="shared" si="1"/>
        <v>7551</v>
      </c>
      <c r="I16" s="274">
        <f t="shared" si="1"/>
        <v>7551</v>
      </c>
      <c r="J16" s="274">
        <f t="shared" si="1"/>
        <v>7551</v>
      </c>
      <c r="K16" s="274">
        <f t="shared" si="1"/>
        <v>7551</v>
      </c>
      <c r="L16" s="274">
        <f t="shared" si="1"/>
        <v>7551</v>
      </c>
      <c r="M16" s="274">
        <f t="shared" si="1"/>
        <v>7551</v>
      </c>
      <c r="N16" s="274">
        <f t="shared" si="1"/>
        <v>7551</v>
      </c>
      <c r="O16" s="274">
        <f t="shared" si="1"/>
        <v>11159</v>
      </c>
      <c r="P16" s="274">
        <f t="shared" si="1"/>
        <v>11159</v>
      </c>
      <c r="Q16" s="275">
        <f t="shared" si="1"/>
        <v>97838</v>
      </c>
    </row>
    <row r="17" spans="1:19" ht="3.75" customHeight="1" x14ac:dyDescent="0.25">
      <c r="A17" s="80"/>
      <c r="B17" s="16"/>
      <c r="C17" s="8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85"/>
    </row>
    <row r="18" spans="1:19" ht="21.75" customHeight="1" x14ac:dyDescent="0.25">
      <c r="A18" s="616" t="s">
        <v>12</v>
      </c>
      <c r="B18" s="616"/>
      <c r="C18" s="276" t="s">
        <v>2</v>
      </c>
      <c r="D18" s="277" t="s">
        <v>130</v>
      </c>
      <c r="E18" s="278">
        <f t="shared" ref="E18:Q18" si="2">E5</f>
        <v>46023</v>
      </c>
      <c r="F18" s="278">
        <f t="shared" si="2"/>
        <v>46054</v>
      </c>
      <c r="G18" s="278">
        <f t="shared" si="2"/>
        <v>46082</v>
      </c>
      <c r="H18" s="278">
        <f t="shared" si="2"/>
        <v>46113</v>
      </c>
      <c r="I18" s="278">
        <f t="shared" si="2"/>
        <v>46143</v>
      </c>
      <c r="J18" s="278">
        <f t="shared" si="2"/>
        <v>46174</v>
      </c>
      <c r="K18" s="278">
        <f t="shared" si="2"/>
        <v>46204</v>
      </c>
      <c r="L18" s="278">
        <f t="shared" si="2"/>
        <v>46235</v>
      </c>
      <c r="M18" s="278">
        <f t="shared" si="2"/>
        <v>46266</v>
      </c>
      <c r="N18" s="278">
        <f t="shared" si="2"/>
        <v>46296</v>
      </c>
      <c r="O18" s="278">
        <f t="shared" si="2"/>
        <v>46327</v>
      </c>
      <c r="P18" s="278">
        <f t="shared" si="2"/>
        <v>46357</v>
      </c>
      <c r="Q18" s="279" t="str">
        <f t="shared" si="2"/>
        <v>Total</v>
      </c>
    </row>
    <row r="19" spans="1:19" ht="17.25" customHeight="1" x14ac:dyDescent="0.25">
      <c r="A19" s="616"/>
      <c r="B19" s="616"/>
      <c r="C19" s="266" t="s">
        <v>134</v>
      </c>
      <c r="D19" s="280"/>
      <c r="E19" s="281">
        <f t="shared" ref="E19:P19" si="3">E16*$D$19</f>
        <v>0</v>
      </c>
      <c r="F19" s="281">
        <f t="shared" si="3"/>
        <v>0</v>
      </c>
      <c r="G19" s="281">
        <f t="shared" si="3"/>
        <v>0</v>
      </c>
      <c r="H19" s="281">
        <f t="shared" si="3"/>
        <v>0</v>
      </c>
      <c r="I19" s="281">
        <f t="shared" si="3"/>
        <v>0</v>
      </c>
      <c r="J19" s="281">
        <f t="shared" si="3"/>
        <v>0</v>
      </c>
      <c r="K19" s="281">
        <f t="shared" si="3"/>
        <v>0</v>
      </c>
      <c r="L19" s="281">
        <f t="shared" si="3"/>
        <v>0</v>
      </c>
      <c r="M19" s="281">
        <f t="shared" si="3"/>
        <v>0</v>
      </c>
      <c r="N19" s="281">
        <f t="shared" si="3"/>
        <v>0</v>
      </c>
      <c r="O19" s="281">
        <f t="shared" si="3"/>
        <v>0</v>
      </c>
      <c r="P19" s="281">
        <f t="shared" si="3"/>
        <v>0</v>
      </c>
      <c r="Q19" s="265">
        <f t="shared" ref="Q19:Q26" si="4">SUM(E19:P19)</f>
        <v>0</v>
      </c>
      <c r="R19" s="270"/>
      <c r="S19" s="282"/>
    </row>
    <row r="20" spans="1:19" ht="17.25" customHeight="1" x14ac:dyDescent="0.25">
      <c r="A20" s="616"/>
      <c r="B20" s="616"/>
      <c r="C20" s="266" t="s">
        <v>135</v>
      </c>
      <c r="D20" s="280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65">
        <f t="shared" si="4"/>
        <v>0</v>
      </c>
      <c r="R20" s="270"/>
    </row>
    <row r="21" spans="1:19" ht="17.25" customHeight="1" x14ac:dyDescent="0.25">
      <c r="A21" s="616"/>
      <c r="B21" s="616"/>
      <c r="C21" s="266" t="s">
        <v>136</v>
      </c>
      <c r="D21" s="280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65">
        <f t="shared" si="4"/>
        <v>0</v>
      </c>
      <c r="R21" s="270"/>
      <c r="S21" s="284"/>
    </row>
    <row r="22" spans="1:19" ht="17.25" customHeight="1" x14ac:dyDescent="0.25">
      <c r="A22" s="616"/>
      <c r="B22" s="616"/>
      <c r="C22" s="266" t="s">
        <v>137</v>
      </c>
      <c r="D22" s="280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65">
        <f t="shared" si="4"/>
        <v>0</v>
      </c>
      <c r="R22" s="270"/>
    </row>
    <row r="23" spans="1:19" ht="17.25" customHeight="1" x14ac:dyDescent="0.25">
      <c r="A23" s="616"/>
      <c r="B23" s="616"/>
      <c r="C23" s="266" t="s">
        <v>138</v>
      </c>
      <c r="D23" s="280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65">
        <f t="shared" si="4"/>
        <v>0</v>
      </c>
      <c r="R23" s="270"/>
      <c r="S23" s="282"/>
    </row>
    <row r="24" spans="1:19" ht="17.25" customHeight="1" x14ac:dyDescent="0.25">
      <c r="A24" s="616"/>
      <c r="B24" s="616"/>
      <c r="C24" s="266" t="s">
        <v>139</v>
      </c>
      <c r="D24" s="280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65">
        <f t="shared" si="4"/>
        <v>0</v>
      </c>
      <c r="R24" s="270"/>
      <c r="S24" s="282"/>
    </row>
    <row r="25" spans="1:19" ht="17.25" customHeight="1" x14ac:dyDescent="0.25">
      <c r="A25" s="616"/>
      <c r="B25" s="616"/>
      <c r="C25" s="266" t="s">
        <v>140</v>
      </c>
      <c r="D25" s="280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65">
        <f t="shared" si="4"/>
        <v>0</v>
      </c>
      <c r="R25" s="270"/>
      <c r="S25" s="282"/>
    </row>
    <row r="26" spans="1:19" ht="17.25" customHeight="1" x14ac:dyDescent="0.25">
      <c r="A26" s="616"/>
      <c r="B26" s="616"/>
      <c r="C26" s="266" t="s">
        <v>141</v>
      </c>
      <c r="D26" s="285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65">
        <f t="shared" si="4"/>
        <v>0</v>
      </c>
      <c r="R26" s="270"/>
    </row>
    <row r="27" spans="1:19" ht="18" customHeight="1" x14ac:dyDescent="0.25">
      <c r="A27" s="616"/>
      <c r="B27" s="616"/>
      <c r="C27" s="286" t="s">
        <v>142</v>
      </c>
      <c r="D27" s="287"/>
      <c r="E27" s="288">
        <f t="shared" ref="E27:Q27" si="5">SUM(E19:E26)</f>
        <v>0</v>
      </c>
      <c r="F27" s="288">
        <f t="shared" si="5"/>
        <v>0</v>
      </c>
      <c r="G27" s="288">
        <f t="shared" si="5"/>
        <v>0</v>
      </c>
      <c r="H27" s="288">
        <f t="shared" si="5"/>
        <v>0</v>
      </c>
      <c r="I27" s="288">
        <f t="shared" si="5"/>
        <v>0</v>
      </c>
      <c r="J27" s="288">
        <f t="shared" si="5"/>
        <v>0</v>
      </c>
      <c r="K27" s="288">
        <f t="shared" si="5"/>
        <v>0</v>
      </c>
      <c r="L27" s="288">
        <f t="shared" si="5"/>
        <v>0</v>
      </c>
      <c r="M27" s="288">
        <f t="shared" si="5"/>
        <v>0</v>
      </c>
      <c r="N27" s="288">
        <f t="shared" si="5"/>
        <v>0</v>
      </c>
      <c r="O27" s="288">
        <f t="shared" si="5"/>
        <v>0</v>
      </c>
      <c r="P27" s="288">
        <f t="shared" si="5"/>
        <v>0</v>
      </c>
      <c r="Q27" s="289">
        <f t="shared" si="5"/>
        <v>0</v>
      </c>
    </row>
    <row r="28" spans="1:19" ht="17.25" customHeight="1" x14ac:dyDescent="0.25">
      <c r="A28" s="38"/>
      <c r="B28" s="39"/>
      <c r="C28" s="290" t="s">
        <v>17</v>
      </c>
      <c r="D28" s="288"/>
      <c r="E28" s="291">
        <f t="shared" ref="E28:Q28" si="6">E27/E16</f>
        <v>0</v>
      </c>
      <c r="F28" s="291">
        <f t="shared" si="6"/>
        <v>0</v>
      </c>
      <c r="G28" s="291">
        <f t="shared" si="6"/>
        <v>0</v>
      </c>
      <c r="H28" s="291">
        <f t="shared" si="6"/>
        <v>0</v>
      </c>
      <c r="I28" s="291">
        <f t="shared" si="6"/>
        <v>0</v>
      </c>
      <c r="J28" s="291">
        <f t="shared" si="6"/>
        <v>0</v>
      </c>
      <c r="K28" s="291">
        <f t="shared" si="6"/>
        <v>0</v>
      </c>
      <c r="L28" s="291">
        <f t="shared" si="6"/>
        <v>0</v>
      </c>
      <c r="M28" s="291">
        <f t="shared" si="6"/>
        <v>0</v>
      </c>
      <c r="N28" s="291">
        <f t="shared" si="6"/>
        <v>0</v>
      </c>
      <c r="O28" s="291">
        <f t="shared" si="6"/>
        <v>0</v>
      </c>
      <c r="P28" s="291">
        <f t="shared" si="6"/>
        <v>0</v>
      </c>
      <c r="Q28" s="292">
        <f t="shared" si="6"/>
        <v>0</v>
      </c>
    </row>
    <row r="29" spans="1:19" ht="3.75" customHeight="1" x14ac:dyDescent="0.25">
      <c r="A29" s="80"/>
      <c r="B29" s="16"/>
      <c r="C29" s="85"/>
      <c r="D29" s="16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5"/>
    </row>
    <row r="30" spans="1:19" ht="21" customHeight="1" x14ac:dyDescent="0.25">
      <c r="A30" s="617" t="s">
        <v>18</v>
      </c>
      <c r="B30" s="617"/>
      <c r="C30" s="293" t="s">
        <v>2</v>
      </c>
      <c r="D30" s="294"/>
      <c r="E30" s="295">
        <f t="shared" ref="E30:Q30" si="7">E5</f>
        <v>46023</v>
      </c>
      <c r="F30" s="295">
        <f t="shared" si="7"/>
        <v>46054</v>
      </c>
      <c r="G30" s="295">
        <f t="shared" si="7"/>
        <v>46082</v>
      </c>
      <c r="H30" s="295">
        <f t="shared" si="7"/>
        <v>46113</v>
      </c>
      <c r="I30" s="295">
        <f t="shared" si="7"/>
        <v>46143</v>
      </c>
      <c r="J30" s="295">
        <f t="shared" si="7"/>
        <v>46174</v>
      </c>
      <c r="K30" s="295">
        <f t="shared" si="7"/>
        <v>46204</v>
      </c>
      <c r="L30" s="295">
        <f t="shared" si="7"/>
        <v>46235</v>
      </c>
      <c r="M30" s="295">
        <f t="shared" si="7"/>
        <v>46266</v>
      </c>
      <c r="N30" s="295">
        <f t="shared" si="7"/>
        <v>46296</v>
      </c>
      <c r="O30" s="295">
        <f t="shared" si="7"/>
        <v>46327</v>
      </c>
      <c r="P30" s="295">
        <f t="shared" si="7"/>
        <v>46357</v>
      </c>
      <c r="Q30" s="296" t="str">
        <f t="shared" si="7"/>
        <v>Total</v>
      </c>
    </row>
    <row r="31" spans="1:19" ht="17.25" customHeight="1" x14ac:dyDescent="0.25">
      <c r="A31" s="618" t="s">
        <v>143</v>
      </c>
      <c r="B31" s="619" t="s">
        <v>43</v>
      </c>
      <c r="C31" s="266" t="s">
        <v>144</v>
      </c>
      <c r="D31" s="267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5">
        <f t="shared" ref="Q31:Q62" si="8">SUM(E31:P31)</f>
        <v>0</v>
      </c>
    </row>
    <row r="32" spans="1:19" ht="17.25" customHeight="1" x14ac:dyDescent="0.25">
      <c r="A32" s="618"/>
      <c r="B32" s="619"/>
      <c r="C32" s="266" t="s">
        <v>145</v>
      </c>
      <c r="D32" s="267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5">
        <f t="shared" si="8"/>
        <v>0</v>
      </c>
    </row>
    <row r="33" spans="1:17" ht="17.25" customHeight="1" x14ac:dyDescent="0.25">
      <c r="A33" s="618"/>
      <c r="B33" s="619"/>
      <c r="C33" s="266" t="s">
        <v>146</v>
      </c>
      <c r="D33" s="267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5">
        <f t="shared" si="8"/>
        <v>0</v>
      </c>
    </row>
    <row r="34" spans="1:17" ht="17.25" customHeight="1" x14ac:dyDescent="0.25">
      <c r="A34" s="618"/>
      <c r="B34" s="619"/>
      <c r="C34" s="266" t="s">
        <v>47</v>
      </c>
      <c r="D34" s="26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65">
        <f t="shared" si="8"/>
        <v>0</v>
      </c>
    </row>
    <row r="35" spans="1:17" ht="17.25" customHeight="1" x14ac:dyDescent="0.25">
      <c r="A35" s="618"/>
      <c r="B35" s="619"/>
      <c r="C35" s="266" t="s">
        <v>273</v>
      </c>
      <c r="D35" s="267"/>
      <c r="E35" s="269">
        <v>125</v>
      </c>
      <c r="F35" s="269">
        <v>125</v>
      </c>
      <c r="G35" s="269">
        <v>184.7</v>
      </c>
      <c r="H35" s="269">
        <v>184.7</v>
      </c>
      <c r="I35" s="269">
        <v>184.7</v>
      </c>
      <c r="J35" s="269">
        <v>184.7</v>
      </c>
      <c r="K35" s="269">
        <v>184.7</v>
      </c>
      <c r="L35" s="269">
        <v>184.7</v>
      </c>
      <c r="M35" s="269">
        <v>184.7</v>
      </c>
      <c r="N35" s="269">
        <v>184.7</v>
      </c>
      <c r="O35" s="269">
        <v>184.7</v>
      </c>
      <c r="P35" s="269">
        <v>184.7</v>
      </c>
      <c r="Q35" s="265">
        <f t="shared" si="8"/>
        <v>2097</v>
      </c>
    </row>
    <row r="36" spans="1:17" ht="17.25" customHeight="1" x14ac:dyDescent="0.25">
      <c r="A36" s="618"/>
      <c r="B36" s="619"/>
      <c r="C36" s="266" t="s">
        <v>147</v>
      </c>
      <c r="D36" s="267"/>
      <c r="E36" s="269"/>
      <c r="F36" s="269"/>
      <c r="G36" s="269">
        <v>50</v>
      </c>
      <c r="H36" s="269">
        <v>50</v>
      </c>
      <c r="I36" s="269">
        <v>50</v>
      </c>
      <c r="J36" s="269">
        <v>50</v>
      </c>
      <c r="K36" s="269">
        <v>50</v>
      </c>
      <c r="L36" s="269">
        <v>50</v>
      </c>
      <c r="M36" s="269">
        <v>50</v>
      </c>
      <c r="N36" s="269">
        <v>50</v>
      </c>
      <c r="O36" s="269">
        <v>50</v>
      </c>
      <c r="P36" s="269">
        <v>50</v>
      </c>
      <c r="Q36" s="265">
        <f t="shared" si="8"/>
        <v>500</v>
      </c>
    </row>
    <row r="37" spans="1:17" ht="17.25" customHeight="1" x14ac:dyDescent="0.25">
      <c r="A37" s="618"/>
      <c r="B37" s="619"/>
      <c r="C37" s="266"/>
      <c r="D37" s="267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5">
        <f t="shared" si="8"/>
        <v>0</v>
      </c>
    </row>
    <row r="38" spans="1:17" ht="17.25" customHeight="1" x14ac:dyDescent="0.25">
      <c r="A38" s="618"/>
      <c r="B38" s="619"/>
      <c r="C38" s="266"/>
      <c r="D38" s="267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5">
        <f t="shared" si="8"/>
        <v>0</v>
      </c>
    </row>
    <row r="39" spans="1:17" ht="17.25" customHeight="1" x14ac:dyDescent="0.25">
      <c r="A39" s="618"/>
      <c r="B39" s="619"/>
      <c r="C39" s="266"/>
      <c r="D39" s="267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5">
        <f t="shared" si="8"/>
        <v>0</v>
      </c>
    </row>
    <row r="40" spans="1:17" ht="17.25" customHeight="1" x14ac:dyDescent="0.25">
      <c r="A40" s="618"/>
      <c r="B40" s="599" t="s">
        <v>51</v>
      </c>
      <c r="C40" s="266" t="s">
        <v>52</v>
      </c>
      <c r="D40" s="267"/>
      <c r="E40" s="268">
        <v>3100</v>
      </c>
      <c r="F40" s="268">
        <v>3100</v>
      </c>
      <c r="G40" s="268">
        <v>3100</v>
      </c>
      <c r="H40" s="268">
        <v>3100</v>
      </c>
      <c r="I40" s="268">
        <v>3100</v>
      </c>
      <c r="J40" s="268">
        <v>3100</v>
      </c>
      <c r="K40" s="268">
        <v>3100</v>
      </c>
      <c r="L40" s="268">
        <v>3100</v>
      </c>
      <c r="M40" s="268">
        <v>3100</v>
      </c>
      <c r="N40" s="268">
        <v>3100</v>
      </c>
      <c r="O40" s="268">
        <v>3100</v>
      </c>
      <c r="P40" s="268">
        <v>3100</v>
      </c>
      <c r="Q40" s="265">
        <f t="shared" si="8"/>
        <v>37200</v>
      </c>
    </row>
    <row r="41" spans="1:17" ht="17.25" customHeight="1" x14ac:dyDescent="0.25">
      <c r="A41" s="618"/>
      <c r="B41" s="599"/>
      <c r="C41" s="298"/>
      <c r="D41" s="267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5">
        <f t="shared" si="8"/>
        <v>0</v>
      </c>
    </row>
    <row r="42" spans="1:17" ht="17.25" customHeight="1" x14ac:dyDescent="0.25">
      <c r="A42" s="618"/>
      <c r="B42" s="599"/>
      <c r="C42" s="266"/>
      <c r="D42" s="267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5">
        <f t="shared" si="8"/>
        <v>0</v>
      </c>
    </row>
    <row r="43" spans="1:17" ht="17.25" customHeight="1" x14ac:dyDescent="0.25">
      <c r="A43" s="618"/>
      <c r="B43" s="599"/>
      <c r="C43" s="298"/>
      <c r="D43" s="285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5">
        <f t="shared" si="8"/>
        <v>0</v>
      </c>
    </row>
    <row r="44" spans="1:17" ht="17.25" customHeight="1" x14ac:dyDescent="0.25">
      <c r="A44" s="618"/>
      <c r="B44" s="599"/>
      <c r="C44" s="266"/>
      <c r="D44" s="267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5">
        <f t="shared" si="8"/>
        <v>0</v>
      </c>
    </row>
    <row r="45" spans="1:17" ht="17.25" customHeight="1" x14ac:dyDescent="0.25">
      <c r="A45" s="618"/>
      <c r="B45" s="599"/>
      <c r="C45" s="266"/>
      <c r="D45" s="267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5">
        <f t="shared" si="8"/>
        <v>0</v>
      </c>
    </row>
    <row r="46" spans="1:17" ht="17.25" customHeight="1" x14ac:dyDescent="0.25">
      <c r="A46" s="618"/>
      <c r="B46" s="599" t="s">
        <v>25</v>
      </c>
      <c r="C46" s="266" t="s">
        <v>50</v>
      </c>
      <c r="D46" s="267"/>
      <c r="E46" s="268">
        <v>400</v>
      </c>
      <c r="F46" s="268">
        <v>400</v>
      </c>
      <c r="G46" s="268">
        <v>400</v>
      </c>
      <c r="H46" s="268">
        <v>400</v>
      </c>
      <c r="I46" s="268">
        <v>400</v>
      </c>
      <c r="J46" s="268">
        <v>400</v>
      </c>
      <c r="K46" s="268">
        <v>400</v>
      </c>
      <c r="L46" s="268">
        <v>400</v>
      </c>
      <c r="M46" s="268">
        <v>400</v>
      </c>
      <c r="N46" s="268">
        <v>400</v>
      </c>
      <c r="O46" s="268">
        <v>400</v>
      </c>
      <c r="P46" s="268">
        <v>400</v>
      </c>
      <c r="Q46" s="265">
        <f t="shared" si="8"/>
        <v>4800</v>
      </c>
    </row>
    <row r="47" spans="1:17" ht="17.25" customHeight="1" x14ac:dyDescent="0.25">
      <c r="A47" s="618"/>
      <c r="B47" s="599"/>
      <c r="C47" s="266" t="s">
        <v>147</v>
      </c>
      <c r="D47" s="267"/>
      <c r="E47" s="299">
        <v>1430</v>
      </c>
      <c r="F47" s="268">
        <v>1430</v>
      </c>
      <c r="G47" s="268">
        <v>500</v>
      </c>
      <c r="H47" s="268">
        <v>555</v>
      </c>
      <c r="I47" s="268">
        <v>555</v>
      </c>
      <c r="J47" s="268">
        <v>555</v>
      </c>
      <c r="K47" s="268"/>
      <c r="L47" s="268"/>
      <c r="M47" s="268"/>
      <c r="N47" s="268"/>
      <c r="O47" s="268"/>
      <c r="P47" s="268"/>
      <c r="Q47" s="265">
        <f t="shared" si="8"/>
        <v>5025</v>
      </c>
    </row>
    <row r="48" spans="1:17" ht="17.25" customHeight="1" x14ac:dyDescent="0.25">
      <c r="A48" s="618"/>
      <c r="B48" s="599"/>
      <c r="C48" s="266" t="s">
        <v>148</v>
      </c>
      <c r="D48" s="267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5">
        <f t="shared" si="8"/>
        <v>0</v>
      </c>
    </row>
    <row r="49" spans="1:18" ht="17.25" customHeight="1" x14ac:dyDescent="0.25">
      <c r="A49" s="618"/>
      <c r="B49" s="599"/>
      <c r="C49" s="266" t="s">
        <v>48</v>
      </c>
      <c r="D49" s="267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5">
        <f t="shared" si="8"/>
        <v>0</v>
      </c>
    </row>
    <row r="50" spans="1:18" ht="17.25" customHeight="1" x14ac:dyDescent="0.25">
      <c r="A50" s="618"/>
      <c r="B50" s="599"/>
      <c r="C50" s="266" t="s">
        <v>149</v>
      </c>
      <c r="D50" s="267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5">
        <f t="shared" si="8"/>
        <v>0</v>
      </c>
    </row>
    <row r="51" spans="1:18" ht="17.25" customHeight="1" x14ac:dyDescent="0.25">
      <c r="A51" s="618"/>
      <c r="B51" s="599"/>
      <c r="C51" s="266" t="s">
        <v>150</v>
      </c>
      <c r="D51" s="267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5">
        <f t="shared" si="8"/>
        <v>0</v>
      </c>
    </row>
    <row r="52" spans="1:18" ht="17.25" customHeight="1" x14ac:dyDescent="0.25">
      <c r="A52" s="618"/>
      <c r="B52" s="599"/>
      <c r="C52" s="266" t="s">
        <v>151</v>
      </c>
      <c r="D52" s="267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5">
        <f t="shared" si="8"/>
        <v>0</v>
      </c>
    </row>
    <row r="53" spans="1:18" ht="17.25" customHeight="1" x14ac:dyDescent="0.25">
      <c r="A53" s="618"/>
      <c r="B53" s="599"/>
      <c r="C53" s="266"/>
      <c r="D53" s="267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5">
        <f t="shared" si="8"/>
        <v>0</v>
      </c>
    </row>
    <row r="54" spans="1:18" ht="17.25" customHeight="1" x14ac:dyDescent="0.25">
      <c r="A54" s="618"/>
      <c r="B54" s="599"/>
      <c r="C54" s="266"/>
      <c r="D54" s="267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5">
        <f t="shared" si="8"/>
        <v>0</v>
      </c>
    </row>
    <row r="55" spans="1:18" ht="17.25" customHeight="1" x14ac:dyDescent="0.25">
      <c r="A55" s="618"/>
      <c r="B55" s="619" t="s">
        <v>28</v>
      </c>
      <c r="C55" s="266" t="s">
        <v>152</v>
      </c>
      <c r="D55" s="267"/>
      <c r="E55" s="268">
        <v>80</v>
      </c>
      <c r="F55" s="268">
        <v>80</v>
      </c>
      <c r="G55" s="268">
        <v>80</v>
      </c>
      <c r="H55" s="268">
        <v>80</v>
      </c>
      <c r="I55" s="268">
        <v>80</v>
      </c>
      <c r="J55" s="268">
        <v>80</v>
      </c>
      <c r="K55" s="268">
        <v>80</v>
      </c>
      <c r="L55" s="268">
        <v>80</v>
      </c>
      <c r="M55" s="268">
        <v>80</v>
      </c>
      <c r="N55" s="268">
        <v>80</v>
      </c>
      <c r="O55" s="268">
        <v>80</v>
      </c>
      <c r="P55" s="268">
        <v>80</v>
      </c>
      <c r="Q55" s="265">
        <f t="shared" si="8"/>
        <v>960</v>
      </c>
      <c r="R55" s="270"/>
    </row>
    <row r="56" spans="1:18" ht="17.25" customHeight="1" x14ac:dyDescent="0.25">
      <c r="A56" s="618"/>
      <c r="B56" s="619"/>
      <c r="C56" s="266" t="s">
        <v>153</v>
      </c>
      <c r="D56" s="267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5">
        <f t="shared" si="8"/>
        <v>0</v>
      </c>
    </row>
    <row r="57" spans="1:18" ht="17.25" customHeight="1" x14ac:dyDescent="0.25">
      <c r="A57" s="618"/>
      <c r="B57" s="619"/>
      <c r="C57" s="266" t="s">
        <v>66</v>
      </c>
      <c r="D57" s="267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265">
        <f t="shared" si="8"/>
        <v>0</v>
      </c>
    </row>
    <row r="58" spans="1:18" ht="17.25" customHeight="1" x14ac:dyDescent="0.25">
      <c r="A58" s="618"/>
      <c r="B58" s="619"/>
      <c r="C58" s="298"/>
      <c r="D58" s="285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265">
        <f t="shared" si="8"/>
        <v>0</v>
      </c>
    </row>
    <row r="59" spans="1:18" ht="17.25" customHeight="1" x14ac:dyDescent="0.25">
      <c r="A59" s="618"/>
      <c r="B59" s="619"/>
      <c r="C59" s="266"/>
      <c r="D59" s="267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5">
        <f t="shared" si="8"/>
        <v>0</v>
      </c>
    </row>
    <row r="60" spans="1:18" ht="17.25" customHeight="1" x14ac:dyDescent="0.25">
      <c r="A60" s="618"/>
      <c r="B60" s="619" t="s">
        <v>35</v>
      </c>
      <c r="C60" s="266" t="s">
        <v>37</v>
      </c>
      <c r="D60" s="267"/>
      <c r="E60" s="268">
        <v>210</v>
      </c>
      <c r="F60" s="268"/>
      <c r="G60" s="268"/>
      <c r="H60" s="268"/>
      <c r="I60" s="268"/>
      <c r="J60" s="268"/>
      <c r="K60" s="268"/>
      <c r="L60" s="268"/>
      <c r="M60" s="268"/>
      <c r="N60" s="268">
        <v>850</v>
      </c>
      <c r="O60" s="268"/>
      <c r="P60" s="268"/>
      <c r="Q60" s="265">
        <f t="shared" si="8"/>
        <v>1060</v>
      </c>
    </row>
    <row r="61" spans="1:18" ht="17.25" customHeight="1" x14ac:dyDescent="0.25">
      <c r="A61" s="618"/>
      <c r="B61" s="619"/>
      <c r="C61" s="266" t="s">
        <v>154</v>
      </c>
      <c r="D61" s="267"/>
      <c r="E61" s="268"/>
      <c r="F61" s="268"/>
      <c r="G61" s="268"/>
      <c r="H61" s="268"/>
      <c r="I61" s="268"/>
      <c r="J61" s="268"/>
      <c r="K61" s="268"/>
      <c r="L61" s="268"/>
      <c r="M61" s="268"/>
      <c r="N61" s="268">
        <v>160</v>
      </c>
      <c r="O61" s="268"/>
      <c r="P61" s="268"/>
      <c r="Q61" s="265">
        <f t="shared" si="8"/>
        <v>160</v>
      </c>
    </row>
    <row r="62" spans="1:18" ht="17.25" customHeight="1" x14ac:dyDescent="0.25">
      <c r="A62" s="618"/>
      <c r="B62" s="619"/>
      <c r="C62" s="266" t="s">
        <v>155</v>
      </c>
      <c r="D62" s="267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5">
        <f t="shared" si="8"/>
        <v>0</v>
      </c>
    </row>
    <row r="63" spans="1:18" ht="17.25" customHeight="1" x14ac:dyDescent="0.25">
      <c r="A63" s="618"/>
      <c r="B63" s="301"/>
      <c r="C63" s="266" t="s">
        <v>95</v>
      </c>
      <c r="D63" s="267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5">
        <f t="shared" ref="Q63:Q94" si="9">SUM(E63:P63)</f>
        <v>0</v>
      </c>
    </row>
    <row r="64" spans="1:18" ht="17.25" customHeight="1" x14ac:dyDescent="0.25">
      <c r="A64" s="618"/>
      <c r="B64" s="301"/>
      <c r="C64" s="266"/>
      <c r="D64" s="267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5">
        <f t="shared" si="9"/>
        <v>0</v>
      </c>
    </row>
    <row r="65" spans="1:18" ht="17.25" customHeight="1" x14ac:dyDescent="0.25">
      <c r="A65" s="618"/>
      <c r="B65" s="301"/>
      <c r="C65" s="266"/>
      <c r="D65" s="267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5">
        <f t="shared" si="9"/>
        <v>0</v>
      </c>
    </row>
    <row r="66" spans="1:18" ht="17.25" customHeight="1" x14ac:dyDescent="0.25">
      <c r="A66" s="618"/>
      <c r="B66" s="619" t="s">
        <v>32</v>
      </c>
      <c r="C66" s="266" t="s">
        <v>156</v>
      </c>
      <c r="D66" s="267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5">
        <f t="shared" si="9"/>
        <v>0</v>
      </c>
    </row>
    <row r="67" spans="1:18" ht="17.25" customHeight="1" x14ac:dyDescent="0.25">
      <c r="A67" s="618"/>
      <c r="B67" s="619"/>
      <c r="C67" s="266" t="s">
        <v>157</v>
      </c>
      <c r="D67" s="267"/>
      <c r="E67" s="268"/>
      <c r="F67" s="268"/>
      <c r="G67" s="268">
        <v>150</v>
      </c>
      <c r="H67" s="268">
        <v>150</v>
      </c>
      <c r="I67" s="268">
        <v>150</v>
      </c>
      <c r="J67" s="268">
        <v>150</v>
      </c>
      <c r="K67" s="268">
        <v>150</v>
      </c>
      <c r="L67" s="268">
        <v>150</v>
      </c>
      <c r="M67" s="268"/>
      <c r="N67" s="268"/>
      <c r="O67" s="268"/>
      <c r="P67" s="268"/>
      <c r="Q67" s="265">
        <f t="shared" si="9"/>
        <v>900</v>
      </c>
    </row>
    <row r="68" spans="1:18" ht="17.25" customHeight="1" x14ac:dyDescent="0.25">
      <c r="A68" s="618"/>
      <c r="B68" s="619"/>
      <c r="C68" s="266" t="s">
        <v>158</v>
      </c>
      <c r="D68" s="267"/>
      <c r="E68" s="268">
        <v>200</v>
      </c>
      <c r="F68" s="268">
        <v>200</v>
      </c>
      <c r="G68" s="268">
        <v>225</v>
      </c>
      <c r="H68" s="268">
        <v>225</v>
      </c>
      <c r="I68" s="268">
        <v>225</v>
      </c>
      <c r="J68" s="268">
        <v>225</v>
      </c>
      <c r="K68" s="268">
        <v>225</v>
      </c>
      <c r="L68" s="268">
        <v>225</v>
      </c>
      <c r="M68" s="268">
        <v>225</v>
      </c>
      <c r="N68" s="268">
        <v>225</v>
      </c>
      <c r="O68" s="268">
        <v>225</v>
      </c>
      <c r="P68" s="268">
        <v>225</v>
      </c>
      <c r="Q68" s="265">
        <f t="shared" si="9"/>
        <v>2650</v>
      </c>
    </row>
    <row r="69" spans="1:18" ht="17.25" customHeight="1" x14ac:dyDescent="0.25">
      <c r="A69" s="618"/>
      <c r="B69" s="619"/>
      <c r="C69" s="266"/>
      <c r="D69" s="267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5">
        <f t="shared" si="9"/>
        <v>0</v>
      </c>
    </row>
    <row r="70" spans="1:18" ht="17.25" customHeight="1" x14ac:dyDescent="0.25">
      <c r="A70" s="618"/>
      <c r="B70" s="619"/>
      <c r="C70" s="266"/>
      <c r="D70" s="267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5">
        <f t="shared" si="9"/>
        <v>0</v>
      </c>
    </row>
    <row r="71" spans="1:18" ht="17.25" customHeight="1" x14ac:dyDescent="0.25">
      <c r="A71" s="618"/>
      <c r="B71" s="619" t="s">
        <v>159</v>
      </c>
      <c r="C71" s="266" t="s">
        <v>160</v>
      </c>
      <c r="D71" s="267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5">
        <f t="shared" si="9"/>
        <v>0</v>
      </c>
    </row>
    <row r="72" spans="1:18" ht="17.25" customHeight="1" x14ac:dyDescent="0.25">
      <c r="A72" s="618"/>
      <c r="B72" s="619"/>
      <c r="C72" s="266" t="s">
        <v>161</v>
      </c>
      <c r="D72" s="267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5">
        <f t="shared" si="9"/>
        <v>0</v>
      </c>
    </row>
    <row r="73" spans="1:18" ht="17.25" customHeight="1" x14ac:dyDescent="0.25">
      <c r="A73" s="618"/>
      <c r="B73" s="619"/>
      <c r="C73" s="266" t="s">
        <v>162</v>
      </c>
      <c r="D73" s="267"/>
      <c r="E73" s="268">
        <v>410</v>
      </c>
      <c r="F73" s="268">
        <v>300</v>
      </c>
      <c r="G73" s="268">
        <v>330</v>
      </c>
      <c r="H73" s="268">
        <f>120+70</f>
        <v>190</v>
      </c>
      <c r="I73" s="268">
        <f t="shared" ref="I73:K73" si="10">120+70</f>
        <v>190</v>
      </c>
      <c r="J73" s="268">
        <f t="shared" si="10"/>
        <v>190</v>
      </c>
      <c r="K73" s="268">
        <f t="shared" si="10"/>
        <v>190</v>
      </c>
      <c r="L73" s="268">
        <v>120</v>
      </c>
      <c r="M73" s="268">
        <v>120</v>
      </c>
      <c r="N73" s="268"/>
      <c r="O73" s="268"/>
      <c r="P73" s="268"/>
      <c r="Q73" s="265">
        <f t="shared" si="9"/>
        <v>2040</v>
      </c>
    </row>
    <row r="74" spans="1:18" ht="17.25" customHeight="1" x14ac:dyDescent="0.25">
      <c r="A74" s="618"/>
      <c r="B74" s="619"/>
      <c r="C74" s="266" t="s">
        <v>163</v>
      </c>
      <c r="D74" s="267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5">
        <f t="shared" si="9"/>
        <v>0</v>
      </c>
    </row>
    <row r="75" spans="1:18" ht="17.25" customHeight="1" x14ac:dyDescent="0.25">
      <c r="A75" s="618"/>
      <c r="B75" s="301"/>
      <c r="C75" s="266" t="s">
        <v>153</v>
      </c>
      <c r="D75" s="267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5">
        <f t="shared" si="9"/>
        <v>0</v>
      </c>
    </row>
    <row r="76" spans="1:18" ht="17.25" customHeight="1" x14ac:dyDescent="0.25">
      <c r="A76" s="618"/>
      <c r="B76" s="301"/>
      <c r="C76" s="266" t="s">
        <v>157</v>
      </c>
      <c r="D76" s="267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5">
        <f t="shared" si="9"/>
        <v>0</v>
      </c>
    </row>
    <row r="77" spans="1:18" ht="17.25" customHeight="1" x14ac:dyDescent="0.25">
      <c r="A77" s="618"/>
      <c r="B77" s="301"/>
      <c r="C77" s="266" t="s">
        <v>272</v>
      </c>
      <c r="D77" s="267"/>
      <c r="E77" s="268"/>
      <c r="F77" s="268"/>
      <c r="G77" s="268"/>
      <c r="H77" s="268">
        <v>240</v>
      </c>
      <c r="I77" s="268">
        <v>240</v>
      </c>
      <c r="J77" s="268">
        <v>240</v>
      </c>
      <c r="K77" s="268">
        <v>240</v>
      </c>
      <c r="L77" s="268">
        <v>240</v>
      </c>
      <c r="M77" s="268">
        <v>240</v>
      </c>
      <c r="N77" s="268">
        <v>240</v>
      </c>
      <c r="O77" s="268">
        <v>240</v>
      </c>
      <c r="P77" s="268">
        <v>240</v>
      </c>
      <c r="Q77" s="265">
        <f t="shared" si="9"/>
        <v>2160</v>
      </c>
      <c r="R77" s="15" t="s">
        <v>274</v>
      </c>
    </row>
    <row r="78" spans="1:18" ht="17.25" customHeight="1" x14ac:dyDescent="0.25">
      <c r="A78" s="618"/>
      <c r="B78" s="301"/>
      <c r="C78" s="266" t="s">
        <v>164</v>
      </c>
      <c r="D78" s="267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5">
        <f t="shared" si="9"/>
        <v>0</v>
      </c>
    </row>
    <row r="79" spans="1:18" ht="17.25" customHeight="1" x14ac:dyDescent="0.25">
      <c r="A79" s="618"/>
      <c r="B79" s="301"/>
      <c r="C79" s="266"/>
      <c r="D79" s="267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5">
        <f t="shared" si="9"/>
        <v>0</v>
      </c>
    </row>
    <row r="80" spans="1:18" ht="17.25" customHeight="1" x14ac:dyDescent="0.25">
      <c r="A80" s="618"/>
      <c r="B80" s="619" t="s">
        <v>165</v>
      </c>
      <c r="C80" s="266" t="s">
        <v>166</v>
      </c>
      <c r="D80" s="267"/>
      <c r="E80" s="268">
        <v>50</v>
      </c>
      <c r="F80" s="268">
        <v>50</v>
      </c>
      <c r="G80" s="268">
        <v>50</v>
      </c>
      <c r="H80" s="268">
        <v>50</v>
      </c>
      <c r="I80" s="268">
        <v>50</v>
      </c>
      <c r="J80" s="268">
        <v>50</v>
      </c>
      <c r="K80" s="268">
        <v>50</v>
      </c>
      <c r="L80" s="268">
        <v>50</v>
      </c>
      <c r="M80" s="268">
        <v>50</v>
      </c>
      <c r="N80" s="268">
        <v>50</v>
      </c>
      <c r="O80" s="268">
        <v>50</v>
      </c>
      <c r="P80" s="268">
        <v>50</v>
      </c>
      <c r="Q80" s="265">
        <f t="shared" si="9"/>
        <v>600</v>
      </c>
    </row>
    <row r="81" spans="1:17" ht="17.25" customHeight="1" x14ac:dyDescent="0.25">
      <c r="A81" s="618"/>
      <c r="B81" s="619"/>
      <c r="C81" s="266" t="s">
        <v>167</v>
      </c>
      <c r="D81" s="267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5">
        <f t="shared" si="9"/>
        <v>0</v>
      </c>
    </row>
    <row r="82" spans="1:17" ht="17.25" customHeight="1" x14ac:dyDescent="0.25">
      <c r="A82" s="618"/>
      <c r="B82" s="619"/>
      <c r="C82" s="266" t="s">
        <v>168</v>
      </c>
      <c r="D82" s="267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5">
        <f t="shared" si="9"/>
        <v>0</v>
      </c>
    </row>
    <row r="83" spans="1:17" ht="17.25" customHeight="1" x14ac:dyDescent="0.25">
      <c r="A83" s="618"/>
      <c r="B83" s="619"/>
      <c r="C83" s="266"/>
      <c r="D83" s="267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5">
        <f t="shared" si="9"/>
        <v>0</v>
      </c>
    </row>
    <row r="84" spans="1:17" ht="17.25" customHeight="1" x14ac:dyDescent="0.25">
      <c r="A84" s="618"/>
      <c r="B84" s="619"/>
      <c r="C84" s="266"/>
      <c r="D84" s="267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5">
        <f t="shared" si="9"/>
        <v>0</v>
      </c>
    </row>
    <row r="85" spans="1:17" ht="32.25" customHeight="1" x14ac:dyDescent="0.25">
      <c r="A85" s="618"/>
      <c r="B85" s="302" t="s">
        <v>169</v>
      </c>
      <c r="C85" s="303"/>
      <c r="D85" s="304"/>
      <c r="E85" s="305">
        <f t="shared" ref="E85:Q85" si="11">SUM(E31:E84)</f>
        <v>6005</v>
      </c>
      <c r="F85" s="305">
        <f t="shared" si="11"/>
        <v>5685</v>
      </c>
      <c r="G85" s="305">
        <f t="shared" si="11"/>
        <v>5069.7</v>
      </c>
      <c r="H85" s="305">
        <f t="shared" si="11"/>
        <v>5224.7</v>
      </c>
      <c r="I85" s="305">
        <f t="shared" si="11"/>
        <v>5224.7</v>
      </c>
      <c r="J85" s="305">
        <f t="shared" si="11"/>
        <v>5224.7</v>
      </c>
      <c r="K85" s="305">
        <f t="shared" si="11"/>
        <v>4669.7</v>
      </c>
      <c r="L85" s="305">
        <f t="shared" si="11"/>
        <v>4599.7</v>
      </c>
      <c r="M85" s="305">
        <f t="shared" si="11"/>
        <v>4449.7</v>
      </c>
      <c r="N85" s="305">
        <f t="shared" si="11"/>
        <v>5339.7</v>
      </c>
      <c r="O85" s="305">
        <f t="shared" si="11"/>
        <v>4329.7</v>
      </c>
      <c r="P85" s="305">
        <f t="shared" si="11"/>
        <v>4329.7</v>
      </c>
      <c r="Q85" s="306">
        <f t="shared" si="11"/>
        <v>60152</v>
      </c>
    </row>
    <row r="86" spans="1:17" ht="17.25" customHeight="1" x14ac:dyDescent="0.25">
      <c r="A86" s="618"/>
      <c r="B86" s="302" t="s">
        <v>17</v>
      </c>
      <c r="C86" s="307"/>
      <c r="D86" s="308"/>
      <c r="E86" s="309">
        <f t="shared" ref="E86:Q86" si="12">E85/E16</f>
        <v>0.79473266278454213</v>
      </c>
      <c r="F86" s="309">
        <f t="shared" si="12"/>
        <v>0.75238221281101114</v>
      </c>
      <c r="G86" s="309">
        <f t="shared" si="12"/>
        <v>0.67139451728247912</v>
      </c>
      <c r="H86" s="309">
        <f t="shared" si="12"/>
        <v>0.69192159978810752</v>
      </c>
      <c r="I86" s="309">
        <f t="shared" si="12"/>
        <v>0.69192159978810752</v>
      </c>
      <c r="J86" s="309">
        <f t="shared" si="12"/>
        <v>0.69192159978810752</v>
      </c>
      <c r="K86" s="309">
        <f t="shared" si="12"/>
        <v>0.61842140113892197</v>
      </c>
      <c r="L86" s="309">
        <f t="shared" si="12"/>
        <v>0.6091511058137995</v>
      </c>
      <c r="M86" s="309">
        <f t="shared" si="12"/>
        <v>0.58928618725996551</v>
      </c>
      <c r="N86" s="309">
        <f t="shared" si="12"/>
        <v>0.70715137067938016</v>
      </c>
      <c r="O86" s="309">
        <f t="shared" si="12"/>
        <v>0.38800071691011739</v>
      </c>
      <c r="P86" s="309">
        <f t="shared" si="12"/>
        <v>0.38800071691011739</v>
      </c>
      <c r="Q86" s="310">
        <f t="shared" si="12"/>
        <v>0.61481224064269502</v>
      </c>
    </row>
    <row r="87" spans="1:17" ht="17.25" customHeight="1" x14ac:dyDescent="0.25">
      <c r="A87" s="620" t="s">
        <v>170</v>
      </c>
      <c r="B87" s="621" t="s">
        <v>171</v>
      </c>
      <c r="C87" s="266" t="s">
        <v>172</v>
      </c>
      <c r="D87" s="267"/>
      <c r="E87" s="268"/>
      <c r="F87" s="269"/>
      <c r="G87" s="269">
        <v>125</v>
      </c>
      <c r="H87" s="269">
        <v>30</v>
      </c>
      <c r="I87" s="269">
        <v>30</v>
      </c>
      <c r="J87" s="269">
        <v>30</v>
      </c>
      <c r="K87" s="269">
        <v>30</v>
      </c>
      <c r="L87" s="269">
        <v>30</v>
      </c>
      <c r="M87" s="269">
        <v>30</v>
      </c>
      <c r="N87" s="269">
        <v>30</v>
      </c>
      <c r="O87" s="269">
        <v>30</v>
      </c>
      <c r="P87" s="269">
        <v>30</v>
      </c>
      <c r="Q87" s="265">
        <f t="shared" ref="Q87:Q98" si="13">SUM(E87:P87)</f>
        <v>395</v>
      </c>
    </row>
    <row r="88" spans="1:17" ht="17.25" customHeight="1" x14ac:dyDescent="0.25">
      <c r="A88" s="620"/>
      <c r="B88" s="621"/>
      <c r="C88" s="266"/>
      <c r="D88" s="267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5">
        <f t="shared" si="13"/>
        <v>0</v>
      </c>
    </row>
    <row r="89" spans="1:17" ht="17.25" customHeight="1" x14ac:dyDescent="0.25">
      <c r="A89" s="620"/>
      <c r="B89" s="621"/>
      <c r="C89" s="266"/>
      <c r="D89" s="267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5">
        <f t="shared" si="13"/>
        <v>0</v>
      </c>
    </row>
    <row r="90" spans="1:17" ht="17.25" customHeight="1" x14ac:dyDescent="0.25">
      <c r="A90" s="620"/>
      <c r="B90" s="621"/>
      <c r="C90" s="266"/>
      <c r="D90" s="267"/>
      <c r="E90" s="268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5">
        <f t="shared" si="13"/>
        <v>0</v>
      </c>
    </row>
    <row r="91" spans="1:17" ht="17.25" customHeight="1" x14ac:dyDescent="0.25">
      <c r="A91" s="620"/>
      <c r="B91" s="621"/>
      <c r="C91" s="266"/>
      <c r="D91" s="267"/>
      <c r="E91" s="268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5">
        <f t="shared" si="13"/>
        <v>0</v>
      </c>
    </row>
    <row r="92" spans="1:17" ht="17.25" customHeight="1" x14ac:dyDescent="0.25">
      <c r="A92" s="620"/>
      <c r="B92" s="621"/>
      <c r="C92" s="266"/>
      <c r="D92" s="267"/>
      <c r="E92" s="268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5">
        <f t="shared" si="13"/>
        <v>0</v>
      </c>
    </row>
    <row r="93" spans="1:17" ht="17.25" customHeight="1" x14ac:dyDescent="0.25">
      <c r="A93" s="620"/>
      <c r="B93" s="619" t="s">
        <v>173</v>
      </c>
      <c r="C93" s="298" t="s">
        <v>174</v>
      </c>
      <c r="D93" s="267"/>
      <c r="E93" s="268">
        <v>50</v>
      </c>
      <c r="F93" s="268">
        <v>50</v>
      </c>
      <c r="G93" s="268">
        <v>200</v>
      </c>
      <c r="H93" s="268">
        <v>200</v>
      </c>
      <c r="I93" s="268">
        <v>150</v>
      </c>
      <c r="J93" s="268">
        <v>150</v>
      </c>
      <c r="K93" s="268">
        <v>150</v>
      </c>
      <c r="L93" s="268">
        <v>150</v>
      </c>
      <c r="M93" s="268">
        <v>150</v>
      </c>
      <c r="N93" s="268">
        <v>150</v>
      </c>
      <c r="O93" s="268">
        <v>150</v>
      </c>
      <c r="P93" s="268">
        <v>150</v>
      </c>
      <c r="Q93" s="265">
        <f t="shared" si="13"/>
        <v>1700</v>
      </c>
    </row>
    <row r="94" spans="1:17" ht="17.25" customHeight="1" x14ac:dyDescent="0.25">
      <c r="A94" s="620"/>
      <c r="B94" s="619"/>
      <c r="C94" s="298" t="s">
        <v>175</v>
      </c>
      <c r="D94" s="267"/>
      <c r="E94" s="268">
        <v>140</v>
      </c>
      <c r="F94" s="268">
        <v>140</v>
      </c>
      <c r="G94" s="268">
        <v>50</v>
      </c>
      <c r="H94" s="268"/>
      <c r="I94" s="268"/>
      <c r="J94" s="268"/>
      <c r="K94" s="268"/>
      <c r="L94" s="268"/>
      <c r="M94" s="268"/>
      <c r="N94" s="268"/>
      <c r="O94" s="268"/>
      <c r="P94" s="268"/>
      <c r="Q94" s="265">
        <f t="shared" si="13"/>
        <v>330</v>
      </c>
    </row>
    <row r="95" spans="1:17" ht="17.25" customHeight="1" x14ac:dyDescent="0.25">
      <c r="A95" s="620"/>
      <c r="B95" s="619"/>
      <c r="C95" s="266"/>
      <c r="D95" s="285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5">
        <f t="shared" si="13"/>
        <v>0</v>
      </c>
    </row>
    <row r="96" spans="1:17" ht="17.25" customHeight="1" x14ac:dyDescent="0.25">
      <c r="A96" s="620"/>
      <c r="B96" s="619"/>
      <c r="C96" s="298"/>
      <c r="D96" s="285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5">
        <f t="shared" si="13"/>
        <v>0</v>
      </c>
    </row>
    <row r="97" spans="1:17" ht="17.25" customHeight="1" x14ac:dyDescent="0.25">
      <c r="A97" s="620"/>
      <c r="B97" s="619"/>
      <c r="C97" s="298"/>
      <c r="D97" s="285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5">
        <f t="shared" si="13"/>
        <v>0</v>
      </c>
    </row>
    <row r="98" spans="1:17" ht="17.25" customHeight="1" x14ac:dyDescent="0.25">
      <c r="A98" s="620"/>
      <c r="B98" s="619"/>
      <c r="C98" s="298"/>
      <c r="D98" s="285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5">
        <f t="shared" si="13"/>
        <v>0</v>
      </c>
    </row>
    <row r="99" spans="1:17" ht="28.5" customHeight="1" x14ac:dyDescent="0.25">
      <c r="A99" s="620"/>
      <c r="B99" s="311" t="s">
        <v>176</v>
      </c>
      <c r="C99" s="312"/>
      <c r="D99" s="313"/>
      <c r="E99" s="314">
        <f t="shared" ref="E99:Q99" si="14">SUM(E87:E98)</f>
        <v>190</v>
      </c>
      <c r="F99" s="314">
        <f t="shared" si="14"/>
        <v>190</v>
      </c>
      <c r="G99" s="314">
        <f t="shared" si="14"/>
        <v>375</v>
      </c>
      <c r="H99" s="314">
        <f t="shared" si="14"/>
        <v>230</v>
      </c>
      <c r="I99" s="314">
        <f t="shared" si="14"/>
        <v>180</v>
      </c>
      <c r="J99" s="314">
        <f t="shared" si="14"/>
        <v>180</v>
      </c>
      <c r="K99" s="314">
        <f t="shared" si="14"/>
        <v>180</v>
      </c>
      <c r="L99" s="314">
        <f t="shared" si="14"/>
        <v>180</v>
      </c>
      <c r="M99" s="314">
        <f t="shared" si="14"/>
        <v>180</v>
      </c>
      <c r="N99" s="314">
        <f t="shared" si="14"/>
        <v>180</v>
      </c>
      <c r="O99" s="314">
        <f t="shared" si="14"/>
        <v>180</v>
      </c>
      <c r="P99" s="314">
        <f t="shared" si="14"/>
        <v>180</v>
      </c>
      <c r="Q99" s="315">
        <f t="shared" si="14"/>
        <v>2425</v>
      </c>
    </row>
    <row r="100" spans="1:17" ht="17.25" customHeight="1" x14ac:dyDescent="0.25">
      <c r="A100" s="620"/>
      <c r="B100" s="311" t="s">
        <v>17</v>
      </c>
      <c r="C100" s="312"/>
      <c r="D100" s="313"/>
      <c r="E100" s="316">
        <f t="shared" ref="E100:Q100" si="15">E99/E16</f>
        <v>2.5145579671784012E-2</v>
      </c>
      <c r="F100" s="316">
        <f t="shared" si="15"/>
        <v>2.5145579671784012E-2</v>
      </c>
      <c r="G100" s="316">
        <f t="shared" si="15"/>
        <v>4.9662296384584824E-2</v>
      </c>
      <c r="H100" s="316">
        <f t="shared" si="15"/>
        <v>3.0459541782545358E-2</v>
      </c>
      <c r="I100" s="316">
        <f t="shared" si="15"/>
        <v>2.3837902264600714E-2</v>
      </c>
      <c r="J100" s="316">
        <f t="shared" si="15"/>
        <v>2.3837902264600714E-2</v>
      </c>
      <c r="K100" s="316">
        <f t="shared" si="15"/>
        <v>2.3837902264600714E-2</v>
      </c>
      <c r="L100" s="316">
        <f t="shared" si="15"/>
        <v>2.3837902264600714E-2</v>
      </c>
      <c r="M100" s="316">
        <f t="shared" si="15"/>
        <v>2.3837902264600714E-2</v>
      </c>
      <c r="N100" s="316">
        <f t="shared" si="15"/>
        <v>2.3837902264600714E-2</v>
      </c>
      <c r="O100" s="316">
        <f t="shared" si="15"/>
        <v>1.6130477641365715E-2</v>
      </c>
      <c r="P100" s="316">
        <f t="shared" si="15"/>
        <v>1.6130477641365715E-2</v>
      </c>
      <c r="Q100" s="317">
        <f t="shared" si="15"/>
        <v>2.4785870520656596E-2</v>
      </c>
    </row>
    <row r="101" spans="1:17" ht="17.25" customHeight="1" x14ac:dyDescent="0.25">
      <c r="A101" s="622" t="s">
        <v>177</v>
      </c>
      <c r="B101" s="598" t="s">
        <v>40</v>
      </c>
      <c r="C101" s="266" t="s">
        <v>39</v>
      </c>
      <c r="D101" s="318"/>
      <c r="E101" s="268">
        <v>700</v>
      </c>
      <c r="F101" s="268">
        <v>850</v>
      </c>
      <c r="G101" s="268">
        <v>850</v>
      </c>
      <c r="H101" s="268">
        <v>850</v>
      </c>
      <c r="I101" s="268">
        <v>850</v>
      </c>
      <c r="J101" s="268">
        <v>850</v>
      </c>
      <c r="K101" s="268">
        <v>850</v>
      </c>
      <c r="L101" s="268">
        <v>850</v>
      </c>
      <c r="M101" s="268">
        <v>850</v>
      </c>
      <c r="N101" s="268">
        <v>850</v>
      </c>
      <c r="O101" s="268">
        <v>850</v>
      </c>
      <c r="P101" s="268">
        <v>850</v>
      </c>
      <c r="Q101" s="265">
        <f>SUM(E101:P101)</f>
        <v>10050</v>
      </c>
    </row>
    <row r="102" spans="1:17" ht="17.25" customHeight="1" x14ac:dyDescent="0.25">
      <c r="A102" s="622"/>
      <c r="B102" s="598"/>
      <c r="C102" s="266" t="s">
        <v>178</v>
      </c>
      <c r="D102" s="31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5">
        <f>SUM(E102:P102)</f>
        <v>0</v>
      </c>
    </row>
    <row r="103" spans="1:17" ht="17.25" customHeight="1" x14ac:dyDescent="0.25">
      <c r="A103" s="622"/>
      <c r="B103" s="598"/>
      <c r="C103" s="266" t="s">
        <v>179</v>
      </c>
      <c r="D103" s="267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5">
        <f>SUM(E103:P103)</f>
        <v>0</v>
      </c>
    </row>
    <row r="104" spans="1:17" ht="17.25" customHeight="1" x14ac:dyDescent="0.25">
      <c r="A104" s="622"/>
      <c r="B104" s="598"/>
      <c r="C104" s="266"/>
      <c r="D104" s="267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5">
        <f>SUM(E104:P104)</f>
        <v>0</v>
      </c>
    </row>
    <row r="105" spans="1:17" ht="17.25" customHeight="1" x14ac:dyDescent="0.25">
      <c r="A105" s="622"/>
      <c r="B105" s="319" t="s">
        <v>180</v>
      </c>
      <c r="C105" s="320"/>
      <c r="D105" s="321"/>
      <c r="E105" s="322">
        <f t="shared" ref="E105:P105" si="16">SUM(E101:E104)</f>
        <v>700</v>
      </c>
      <c r="F105" s="322">
        <f t="shared" si="16"/>
        <v>850</v>
      </c>
      <c r="G105" s="322">
        <f t="shared" si="16"/>
        <v>850</v>
      </c>
      <c r="H105" s="322">
        <f t="shared" si="16"/>
        <v>850</v>
      </c>
      <c r="I105" s="322">
        <f t="shared" si="16"/>
        <v>850</v>
      </c>
      <c r="J105" s="322">
        <f t="shared" si="16"/>
        <v>850</v>
      </c>
      <c r="K105" s="322">
        <f t="shared" si="16"/>
        <v>850</v>
      </c>
      <c r="L105" s="322">
        <f t="shared" si="16"/>
        <v>850</v>
      </c>
      <c r="M105" s="322">
        <f t="shared" si="16"/>
        <v>850</v>
      </c>
      <c r="N105" s="322">
        <f t="shared" si="16"/>
        <v>850</v>
      </c>
      <c r="O105" s="322">
        <f t="shared" si="16"/>
        <v>850</v>
      </c>
      <c r="P105" s="322">
        <f t="shared" si="16"/>
        <v>850</v>
      </c>
      <c r="Q105" s="323">
        <f>SUM(Q93:Q104)</f>
        <v>14505.024785870521</v>
      </c>
    </row>
    <row r="106" spans="1:17" ht="17.25" customHeight="1" x14ac:dyDescent="0.25">
      <c r="A106" s="622"/>
      <c r="B106" s="319" t="s">
        <v>17</v>
      </c>
      <c r="C106" s="320"/>
      <c r="D106" s="321"/>
      <c r="E106" s="324">
        <f t="shared" ref="E106:Q106" si="17">E105/E16</f>
        <v>9.2641609317099E-2</v>
      </c>
      <c r="F106" s="324">
        <f t="shared" si="17"/>
        <v>0.11249338274219163</v>
      </c>
      <c r="G106" s="324">
        <f t="shared" si="17"/>
        <v>0.11256787180505894</v>
      </c>
      <c r="H106" s="324">
        <f t="shared" si="17"/>
        <v>0.11256787180505894</v>
      </c>
      <c r="I106" s="324">
        <f t="shared" si="17"/>
        <v>0.11256787180505894</v>
      </c>
      <c r="J106" s="324">
        <f t="shared" si="17"/>
        <v>0.11256787180505894</v>
      </c>
      <c r="K106" s="324">
        <f t="shared" si="17"/>
        <v>0.11256787180505894</v>
      </c>
      <c r="L106" s="324">
        <f t="shared" si="17"/>
        <v>0.11256787180505894</v>
      </c>
      <c r="M106" s="324">
        <f t="shared" si="17"/>
        <v>0.11256787180505894</v>
      </c>
      <c r="N106" s="324">
        <f t="shared" si="17"/>
        <v>0.11256787180505894</v>
      </c>
      <c r="O106" s="324">
        <f t="shared" si="17"/>
        <v>7.6171699973115875E-2</v>
      </c>
      <c r="P106" s="324">
        <f t="shared" si="17"/>
        <v>7.6171699973115875E-2</v>
      </c>
      <c r="Q106" s="325">
        <f t="shared" si="17"/>
        <v>0.14825553247072223</v>
      </c>
    </row>
    <row r="107" spans="1:17" ht="17.25" customHeight="1" x14ac:dyDescent="0.25">
      <c r="A107" s="623" t="s">
        <v>181</v>
      </c>
      <c r="B107" s="624" t="s">
        <v>182</v>
      </c>
      <c r="C107" s="645" t="s">
        <v>283</v>
      </c>
      <c r="D107" s="267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5">
        <f>SUM(E107:P107)</f>
        <v>0</v>
      </c>
    </row>
    <row r="108" spans="1:17" ht="17.25" customHeight="1" x14ac:dyDescent="0.25">
      <c r="A108" s="623"/>
      <c r="B108" s="624"/>
      <c r="C108" s="266"/>
      <c r="D108" s="267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5">
        <f>SUM(E108:P108)</f>
        <v>0</v>
      </c>
    </row>
    <row r="109" spans="1:17" ht="17.25" customHeight="1" x14ac:dyDescent="0.25">
      <c r="A109" s="623"/>
      <c r="B109" s="624"/>
      <c r="C109" s="266"/>
      <c r="D109" s="267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5">
        <f>SUM(E109:P109)</f>
        <v>0</v>
      </c>
    </row>
    <row r="110" spans="1:17" ht="17.25" customHeight="1" x14ac:dyDescent="0.25">
      <c r="A110" s="623"/>
      <c r="B110" s="624"/>
      <c r="C110" s="266"/>
      <c r="D110" s="267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5">
        <f>SUM(E110:P110)</f>
        <v>0</v>
      </c>
    </row>
    <row r="111" spans="1:17" ht="17.25" customHeight="1" x14ac:dyDescent="0.25">
      <c r="A111" s="623"/>
      <c r="B111" s="326" t="s">
        <v>183</v>
      </c>
      <c r="C111" s="327"/>
      <c r="D111" s="328"/>
      <c r="E111" s="329">
        <f t="shared" ref="E111:P111" si="18">SUM(E107:E110)</f>
        <v>0</v>
      </c>
      <c r="F111" s="329">
        <f t="shared" si="18"/>
        <v>0</v>
      </c>
      <c r="G111" s="329">
        <f t="shared" si="18"/>
        <v>0</v>
      </c>
      <c r="H111" s="329">
        <f t="shared" si="18"/>
        <v>0</v>
      </c>
      <c r="I111" s="329">
        <f t="shared" si="18"/>
        <v>0</v>
      </c>
      <c r="J111" s="329">
        <f t="shared" si="18"/>
        <v>0</v>
      </c>
      <c r="K111" s="329">
        <f t="shared" si="18"/>
        <v>0</v>
      </c>
      <c r="L111" s="329">
        <f t="shared" si="18"/>
        <v>0</v>
      </c>
      <c r="M111" s="329">
        <f t="shared" si="18"/>
        <v>0</v>
      </c>
      <c r="N111" s="329">
        <f t="shared" si="18"/>
        <v>0</v>
      </c>
      <c r="O111" s="329">
        <f t="shared" si="18"/>
        <v>0</v>
      </c>
      <c r="P111" s="329">
        <f t="shared" si="18"/>
        <v>0</v>
      </c>
      <c r="Q111" s="330">
        <f>SUM(Q99:Q110)</f>
        <v>26980.19782727351</v>
      </c>
    </row>
    <row r="112" spans="1:17" ht="17.25" customHeight="1" x14ac:dyDescent="0.25">
      <c r="A112" s="623"/>
      <c r="B112" s="326" t="s">
        <v>17</v>
      </c>
      <c r="C112" s="327"/>
      <c r="D112" s="328"/>
      <c r="E112" s="331">
        <f t="shared" ref="E112:P112" si="19">E111/E16</f>
        <v>0</v>
      </c>
      <c r="F112" s="331">
        <f t="shared" si="19"/>
        <v>0</v>
      </c>
      <c r="G112" s="331">
        <f t="shared" si="19"/>
        <v>0</v>
      </c>
      <c r="H112" s="331">
        <f t="shared" si="19"/>
        <v>0</v>
      </c>
      <c r="I112" s="331">
        <f t="shared" si="19"/>
        <v>0</v>
      </c>
      <c r="J112" s="331">
        <f t="shared" si="19"/>
        <v>0</v>
      </c>
      <c r="K112" s="331">
        <f t="shared" si="19"/>
        <v>0</v>
      </c>
      <c r="L112" s="331">
        <f t="shared" si="19"/>
        <v>0</v>
      </c>
      <c r="M112" s="331">
        <f t="shared" si="19"/>
        <v>0</v>
      </c>
      <c r="N112" s="331">
        <f t="shared" si="19"/>
        <v>0</v>
      </c>
      <c r="O112" s="331">
        <f t="shared" si="19"/>
        <v>0</v>
      </c>
      <c r="P112" s="331">
        <f t="shared" si="19"/>
        <v>0</v>
      </c>
      <c r="Q112" s="332" t="e">
        <f>Q111/Q22</f>
        <v>#DIV/0!</v>
      </c>
    </row>
    <row r="113" spans="1:17" ht="17.25" customHeight="1" x14ac:dyDescent="0.25">
      <c r="A113" s="625" t="s">
        <v>184</v>
      </c>
      <c r="B113" s="621" t="s">
        <v>184</v>
      </c>
      <c r="C113" s="266" t="s">
        <v>185</v>
      </c>
      <c r="D113" s="267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5">
        <f>SUM(E113:P113)</f>
        <v>0</v>
      </c>
    </row>
    <row r="114" spans="1:17" ht="17.25" customHeight="1" x14ac:dyDescent="0.25">
      <c r="A114" s="625"/>
      <c r="B114" s="621"/>
      <c r="C114" s="266" t="s">
        <v>68</v>
      </c>
      <c r="D114" s="267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5">
        <f>SUM(E114:P114)</f>
        <v>0</v>
      </c>
    </row>
    <row r="115" spans="1:17" ht="17.25" customHeight="1" x14ac:dyDescent="0.25">
      <c r="A115" s="625"/>
      <c r="B115" s="621"/>
      <c r="C115" s="266"/>
      <c r="D115" s="267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5">
        <f>SUM(E115:P115)</f>
        <v>0</v>
      </c>
    </row>
    <row r="116" spans="1:17" ht="24" customHeight="1" x14ac:dyDescent="0.25">
      <c r="A116" s="625"/>
      <c r="B116" s="163" t="s">
        <v>186</v>
      </c>
      <c r="C116" s="98"/>
      <c r="D116" s="333"/>
      <c r="E116" s="164">
        <f t="shared" ref="E116:P116" si="20">SUM(E113:E115)</f>
        <v>0</v>
      </c>
      <c r="F116" s="164">
        <f t="shared" si="20"/>
        <v>0</v>
      </c>
      <c r="G116" s="164">
        <f t="shared" si="20"/>
        <v>0</v>
      </c>
      <c r="H116" s="164">
        <f t="shared" si="20"/>
        <v>0</v>
      </c>
      <c r="I116" s="164">
        <f t="shared" si="20"/>
        <v>0</v>
      </c>
      <c r="J116" s="164">
        <f t="shared" si="20"/>
        <v>0</v>
      </c>
      <c r="K116" s="164">
        <f t="shared" si="20"/>
        <v>0</v>
      </c>
      <c r="L116" s="164">
        <f t="shared" si="20"/>
        <v>0</v>
      </c>
      <c r="M116" s="164">
        <f t="shared" si="20"/>
        <v>0</v>
      </c>
      <c r="N116" s="164">
        <f t="shared" si="20"/>
        <v>0</v>
      </c>
      <c r="O116" s="164">
        <f t="shared" si="20"/>
        <v>0</v>
      </c>
      <c r="P116" s="164">
        <f t="shared" si="20"/>
        <v>0</v>
      </c>
      <c r="Q116" s="334" t="e">
        <f>SUM(Q101:Q115)</f>
        <v>#DIV/0!</v>
      </c>
    </row>
    <row r="117" spans="1:17" ht="17.25" customHeight="1" x14ac:dyDescent="0.25">
      <c r="A117" s="625"/>
      <c r="B117" s="335" t="s">
        <v>17</v>
      </c>
      <c r="C117" s="98"/>
      <c r="D117" s="333"/>
      <c r="E117" s="336">
        <f t="shared" ref="E117:Q117" si="21">E116/E16</f>
        <v>0</v>
      </c>
      <c r="F117" s="336">
        <f t="shared" si="21"/>
        <v>0</v>
      </c>
      <c r="G117" s="336">
        <f t="shared" si="21"/>
        <v>0</v>
      </c>
      <c r="H117" s="336">
        <f t="shared" si="21"/>
        <v>0</v>
      </c>
      <c r="I117" s="336">
        <f t="shared" si="21"/>
        <v>0</v>
      </c>
      <c r="J117" s="336">
        <f t="shared" si="21"/>
        <v>0</v>
      </c>
      <c r="K117" s="336">
        <f t="shared" si="21"/>
        <v>0</v>
      </c>
      <c r="L117" s="336">
        <f t="shared" si="21"/>
        <v>0</v>
      </c>
      <c r="M117" s="336">
        <f t="shared" si="21"/>
        <v>0</v>
      </c>
      <c r="N117" s="336">
        <f t="shared" si="21"/>
        <v>0</v>
      </c>
      <c r="O117" s="336">
        <f t="shared" si="21"/>
        <v>0</v>
      </c>
      <c r="P117" s="336">
        <f t="shared" si="21"/>
        <v>0</v>
      </c>
      <c r="Q117" s="337" t="e">
        <f t="shared" si="21"/>
        <v>#DIV/0!</v>
      </c>
    </row>
    <row r="118" spans="1:17" ht="32.25" customHeight="1" x14ac:dyDescent="0.25">
      <c r="A118" s="338"/>
      <c r="B118" s="302" t="s">
        <v>169</v>
      </c>
      <c r="C118" s="303"/>
      <c r="D118" s="304"/>
      <c r="E118" s="305">
        <f t="shared" ref="E118:Q118" si="22">E85+E99+E105+E111+E116</f>
        <v>6895</v>
      </c>
      <c r="F118" s="305">
        <f t="shared" si="22"/>
        <v>6725</v>
      </c>
      <c r="G118" s="305">
        <f t="shared" si="22"/>
        <v>6294.7</v>
      </c>
      <c r="H118" s="305">
        <f t="shared" si="22"/>
        <v>6304.7</v>
      </c>
      <c r="I118" s="305">
        <f t="shared" si="22"/>
        <v>6254.7</v>
      </c>
      <c r="J118" s="305">
        <f t="shared" si="22"/>
        <v>6254.7</v>
      </c>
      <c r="K118" s="305">
        <f t="shared" si="22"/>
        <v>5699.7</v>
      </c>
      <c r="L118" s="305">
        <f t="shared" si="22"/>
        <v>5629.7</v>
      </c>
      <c r="M118" s="305">
        <f t="shared" si="22"/>
        <v>5479.7</v>
      </c>
      <c r="N118" s="305">
        <f t="shared" si="22"/>
        <v>6369.7</v>
      </c>
      <c r="O118" s="305">
        <f t="shared" si="22"/>
        <v>5359.7</v>
      </c>
      <c r="P118" s="305">
        <f t="shared" si="22"/>
        <v>5359.7</v>
      </c>
      <c r="Q118" s="306" t="e">
        <f t="shared" si="22"/>
        <v>#DIV/0!</v>
      </c>
    </row>
    <row r="119" spans="1:17" ht="17.25" customHeight="1" x14ac:dyDescent="0.25">
      <c r="A119" s="338"/>
      <c r="B119" s="302" t="s">
        <v>17</v>
      </c>
      <c r="C119" s="307"/>
      <c r="D119" s="308"/>
      <c r="E119" s="309">
        <f t="shared" ref="E119:Q119" si="23">E118/E16</f>
        <v>0.91251985177342509</v>
      </c>
      <c r="F119" s="309">
        <f t="shared" si="23"/>
        <v>0.8900211752249868</v>
      </c>
      <c r="G119" s="309">
        <f t="shared" si="23"/>
        <v>0.83362468547212287</v>
      </c>
      <c r="H119" s="309">
        <f t="shared" si="23"/>
        <v>0.83494901337571181</v>
      </c>
      <c r="I119" s="309">
        <f t="shared" si="23"/>
        <v>0.82832737385776711</v>
      </c>
      <c r="J119" s="309">
        <f t="shared" si="23"/>
        <v>0.82832737385776711</v>
      </c>
      <c r="K119" s="309">
        <f t="shared" si="23"/>
        <v>0.75482717520858167</v>
      </c>
      <c r="L119" s="309">
        <f t="shared" si="23"/>
        <v>0.74555687988345909</v>
      </c>
      <c r="M119" s="309">
        <f t="shared" si="23"/>
        <v>0.72569196132962521</v>
      </c>
      <c r="N119" s="309">
        <f t="shared" si="23"/>
        <v>0.84355714474903987</v>
      </c>
      <c r="O119" s="309">
        <f t="shared" si="23"/>
        <v>0.48030289452459896</v>
      </c>
      <c r="P119" s="309">
        <f t="shared" si="23"/>
        <v>0.48030289452459896</v>
      </c>
      <c r="Q119" s="310" t="e">
        <f t="shared" si="23"/>
        <v>#DIV/0!</v>
      </c>
    </row>
    <row r="120" spans="1:17" ht="17.25" customHeight="1" x14ac:dyDescent="0.25">
      <c r="A120" s="626" t="s">
        <v>187</v>
      </c>
      <c r="B120" s="627" t="s">
        <v>43</v>
      </c>
      <c r="C120" s="266" t="s">
        <v>277</v>
      </c>
      <c r="D120" s="267"/>
      <c r="E120" s="268">
        <v>50</v>
      </c>
      <c r="F120" s="268">
        <v>19.899999999999999</v>
      </c>
      <c r="G120" s="268">
        <v>39.9</v>
      </c>
      <c r="H120" s="268">
        <v>39.9</v>
      </c>
      <c r="I120" s="268">
        <v>39.9</v>
      </c>
      <c r="J120" s="268">
        <v>39.9</v>
      </c>
      <c r="K120" s="268">
        <v>39.9</v>
      </c>
      <c r="L120" s="268">
        <v>39.9</v>
      </c>
      <c r="M120" s="268">
        <v>39.9</v>
      </c>
      <c r="N120" s="268">
        <v>39.9</v>
      </c>
      <c r="O120" s="268">
        <v>39.9</v>
      </c>
      <c r="P120" s="268">
        <v>39.9</v>
      </c>
      <c r="Q120" s="265">
        <f t="shared" ref="Q120:Q164" si="24">SUM(E120:P120)</f>
        <v>468.89999999999992</v>
      </c>
    </row>
    <row r="121" spans="1:17" ht="17.25" customHeight="1" x14ac:dyDescent="0.25">
      <c r="A121" s="626"/>
      <c r="B121" s="627"/>
      <c r="C121" s="266"/>
      <c r="D121" s="267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5">
        <f t="shared" si="24"/>
        <v>0</v>
      </c>
    </row>
    <row r="122" spans="1:17" ht="17.25" customHeight="1" x14ac:dyDescent="0.25">
      <c r="A122" s="626"/>
      <c r="B122" s="627"/>
      <c r="C122" s="266"/>
      <c r="D122" s="267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5">
        <f t="shared" si="24"/>
        <v>0</v>
      </c>
    </row>
    <row r="123" spans="1:17" ht="17.25" customHeight="1" x14ac:dyDescent="0.25">
      <c r="A123" s="626"/>
      <c r="B123" s="627"/>
      <c r="C123" s="266"/>
      <c r="D123" s="267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5">
        <f t="shared" si="24"/>
        <v>0</v>
      </c>
    </row>
    <row r="124" spans="1:17" ht="17.25" customHeight="1" x14ac:dyDescent="0.25">
      <c r="A124" s="626"/>
      <c r="B124" s="627"/>
      <c r="C124" s="266"/>
      <c r="D124" s="267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5">
        <f t="shared" si="24"/>
        <v>0</v>
      </c>
    </row>
    <row r="125" spans="1:17" ht="17.25" customHeight="1" x14ac:dyDescent="0.25">
      <c r="A125" s="626"/>
      <c r="B125" s="627"/>
      <c r="C125" s="266"/>
      <c r="D125" s="267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5">
        <f t="shared" si="24"/>
        <v>0</v>
      </c>
    </row>
    <row r="126" spans="1:17" ht="17.25" customHeight="1" x14ac:dyDescent="0.25">
      <c r="A126" s="626"/>
      <c r="B126" s="621" t="s">
        <v>188</v>
      </c>
      <c r="C126" s="266" t="s">
        <v>29</v>
      </c>
      <c r="D126" s="267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5">
        <f t="shared" si="24"/>
        <v>0</v>
      </c>
    </row>
    <row r="127" spans="1:17" ht="17.25" customHeight="1" x14ac:dyDescent="0.25">
      <c r="A127" s="626"/>
      <c r="B127" s="621"/>
      <c r="C127" s="266" t="s">
        <v>189</v>
      </c>
      <c r="D127" s="267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5">
        <f t="shared" si="24"/>
        <v>0</v>
      </c>
    </row>
    <row r="128" spans="1:17" ht="17.25" customHeight="1" x14ac:dyDescent="0.25">
      <c r="A128" s="626"/>
      <c r="B128" s="621"/>
      <c r="C128" s="266" t="s">
        <v>190</v>
      </c>
      <c r="D128" s="267"/>
      <c r="E128" s="268">
        <v>60</v>
      </c>
      <c r="F128" s="268">
        <v>90</v>
      </c>
      <c r="G128" s="268">
        <v>90</v>
      </c>
      <c r="H128" s="268">
        <v>90</v>
      </c>
      <c r="I128" s="268">
        <v>90</v>
      </c>
      <c r="J128" s="268">
        <v>90</v>
      </c>
      <c r="K128" s="268">
        <v>90</v>
      </c>
      <c r="L128" s="268">
        <v>90</v>
      </c>
      <c r="M128" s="268">
        <v>90</v>
      </c>
      <c r="N128" s="268">
        <v>90</v>
      </c>
      <c r="O128" s="268">
        <v>90</v>
      </c>
      <c r="P128" s="268">
        <v>90</v>
      </c>
      <c r="Q128" s="265">
        <f t="shared" si="24"/>
        <v>1050</v>
      </c>
    </row>
    <row r="129" spans="1:17" ht="17.25" customHeight="1" x14ac:dyDescent="0.25">
      <c r="A129" s="626"/>
      <c r="B129" s="621"/>
      <c r="C129" s="266" t="s">
        <v>191</v>
      </c>
      <c r="D129" s="267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5">
        <f t="shared" si="24"/>
        <v>0</v>
      </c>
    </row>
    <row r="130" spans="1:17" ht="17.25" customHeight="1" x14ac:dyDescent="0.25">
      <c r="A130" s="626"/>
      <c r="B130" s="621"/>
      <c r="C130" s="266" t="s">
        <v>279</v>
      </c>
      <c r="D130" s="267"/>
      <c r="E130" s="269">
        <v>90</v>
      </c>
      <c r="F130" s="269">
        <v>70</v>
      </c>
      <c r="G130" s="269">
        <v>70</v>
      </c>
      <c r="H130" s="269">
        <v>70</v>
      </c>
      <c r="I130" s="269">
        <v>70</v>
      </c>
      <c r="J130" s="269">
        <v>70</v>
      </c>
      <c r="K130" s="269">
        <v>70</v>
      </c>
      <c r="L130" s="269">
        <v>70</v>
      </c>
      <c r="M130" s="269">
        <v>70</v>
      </c>
      <c r="N130" s="269">
        <v>70</v>
      </c>
      <c r="O130" s="269">
        <v>70</v>
      </c>
      <c r="P130" s="269">
        <v>70</v>
      </c>
      <c r="Q130" s="265">
        <f t="shared" si="24"/>
        <v>860</v>
      </c>
    </row>
    <row r="131" spans="1:17" ht="17.25" customHeight="1" x14ac:dyDescent="0.25">
      <c r="A131" s="626"/>
      <c r="B131" s="621"/>
      <c r="C131" s="266"/>
      <c r="D131" s="267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5">
        <f t="shared" si="24"/>
        <v>0</v>
      </c>
    </row>
    <row r="132" spans="1:17" ht="17.25" customHeight="1" x14ac:dyDescent="0.25">
      <c r="A132" s="626"/>
      <c r="B132" s="621"/>
      <c r="C132" s="266"/>
      <c r="D132" s="267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5">
        <f t="shared" si="24"/>
        <v>0</v>
      </c>
    </row>
    <row r="133" spans="1:17" ht="17.25" customHeight="1" x14ac:dyDescent="0.25">
      <c r="A133" s="626"/>
      <c r="B133" s="599" t="s">
        <v>74</v>
      </c>
      <c r="C133" s="266" t="s">
        <v>278</v>
      </c>
      <c r="D133" s="267"/>
      <c r="E133" s="268"/>
      <c r="F133" s="269"/>
      <c r="G133" s="269">
        <v>30</v>
      </c>
      <c r="H133" s="269"/>
      <c r="I133" s="269"/>
      <c r="J133" s="269"/>
      <c r="K133" s="269"/>
      <c r="L133" s="269"/>
      <c r="M133" s="269"/>
      <c r="N133" s="269"/>
      <c r="O133" s="269"/>
      <c r="P133" s="269"/>
      <c r="Q133" s="265">
        <f t="shared" si="24"/>
        <v>30</v>
      </c>
    </row>
    <row r="134" spans="1:17" ht="17.25" customHeight="1" x14ac:dyDescent="0.25">
      <c r="A134" s="626"/>
      <c r="B134" s="599"/>
      <c r="C134" s="266" t="s">
        <v>192</v>
      </c>
      <c r="D134" s="267"/>
      <c r="E134" s="268">
        <v>500</v>
      </c>
      <c r="F134" s="268">
        <v>500</v>
      </c>
      <c r="G134" s="268">
        <v>500</v>
      </c>
      <c r="H134" s="268">
        <v>500</v>
      </c>
      <c r="I134" s="268">
        <v>500</v>
      </c>
      <c r="J134" s="268">
        <v>500</v>
      </c>
      <c r="K134" s="268">
        <v>500</v>
      </c>
      <c r="L134" s="268">
        <v>500</v>
      </c>
      <c r="M134" s="268">
        <v>500</v>
      </c>
      <c r="N134" s="268">
        <v>500</v>
      </c>
      <c r="O134" s="268">
        <v>500</v>
      </c>
      <c r="P134" s="268">
        <v>500</v>
      </c>
      <c r="Q134" s="265">
        <f t="shared" si="24"/>
        <v>6000</v>
      </c>
    </row>
    <row r="135" spans="1:17" ht="17.25" customHeight="1" x14ac:dyDescent="0.25">
      <c r="A135" s="626"/>
      <c r="B135" s="599"/>
      <c r="C135" s="266" t="s">
        <v>193</v>
      </c>
      <c r="D135" s="267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5">
        <f t="shared" si="24"/>
        <v>0</v>
      </c>
    </row>
    <row r="136" spans="1:17" ht="17.25" customHeight="1" x14ac:dyDescent="0.25">
      <c r="A136" s="626"/>
      <c r="B136" s="599"/>
      <c r="C136" s="266" t="s">
        <v>194</v>
      </c>
      <c r="D136" s="267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5">
        <f t="shared" si="24"/>
        <v>0</v>
      </c>
    </row>
    <row r="137" spans="1:17" ht="17.25" customHeight="1" x14ac:dyDescent="0.25">
      <c r="A137" s="626"/>
      <c r="B137" s="599"/>
      <c r="C137" s="266" t="s">
        <v>195</v>
      </c>
      <c r="D137" s="267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>
        <v>100</v>
      </c>
      <c r="Q137" s="265">
        <f t="shared" si="24"/>
        <v>100</v>
      </c>
    </row>
    <row r="138" spans="1:17" ht="17.25" customHeight="1" x14ac:dyDescent="0.25">
      <c r="A138" s="626"/>
      <c r="B138" s="599"/>
      <c r="C138" s="266" t="s">
        <v>196</v>
      </c>
      <c r="D138" s="267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5">
        <f t="shared" si="24"/>
        <v>0</v>
      </c>
    </row>
    <row r="139" spans="1:17" ht="17.25" customHeight="1" x14ac:dyDescent="0.25">
      <c r="A139" s="626"/>
      <c r="B139" s="599"/>
      <c r="C139" s="266" t="s">
        <v>197</v>
      </c>
      <c r="D139" s="267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5">
        <f t="shared" si="24"/>
        <v>0</v>
      </c>
    </row>
    <row r="140" spans="1:17" ht="17.25" customHeight="1" x14ac:dyDescent="0.25">
      <c r="A140" s="626"/>
      <c r="B140" s="599"/>
      <c r="C140" s="645" t="s">
        <v>271</v>
      </c>
      <c r="D140" s="267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5">
        <f t="shared" si="24"/>
        <v>0</v>
      </c>
    </row>
    <row r="141" spans="1:17" ht="17.25" customHeight="1" x14ac:dyDescent="0.25">
      <c r="A141" s="626"/>
      <c r="B141" s="599"/>
      <c r="C141" s="645" t="s">
        <v>198</v>
      </c>
      <c r="D141" s="267"/>
      <c r="E141" s="268"/>
      <c r="F141" s="268"/>
      <c r="G141" s="268">
        <v>100</v>
      </c>
      <c r="H141" s="268">
        <v>100</v>
      </c>
      <c r="I141" s="268"/>
      <c r="J141" s="268"/>
      <c r="K141" s="268"/>
      <c r="L141" s="268"/>
      <c r="M141" s="268"/>
      <c r="N141" s="268"/>
      <c r="O141" s="268"/>
      <c r="P141" s="268"/>
      <c r="Q141" s="265">
        <f t="shared" si="24"/>
        <v>200</v>
      </c>
    </row>
    <row r="142" spans="1:17" ht="17.25" customHeight="1" x14ac:dyDescent="0.25">
      <c r="A142" s="626"/>
      <c r="B142" s="599"/>
      <c r="C142" s="266" t="s">
        <v>74</v>
      </c>
      <c r="D142" s="267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5">
        <f t="shared" si="24"/>
        <v>0</v>
      </c>
    </row>
    <row r="143" spans="1:17" ht="17.25" customHeight="1" x14ac:dyDescent="0.25">
      <c r="A143" s="626"/>
      <c r="B143" s="599"/>
      <c r="C143" s="339" t="s">
        <v>199</v>
      </c>
      <c r="D143" s="267"/>
      <c r="E143" s="269">
        <v>100</v>
      </c>
      <c r="F143" s="269">
        <v>100</v>
      </c>
      <c r="G143" s="269">
        <v>100</v>
      </c>
      <c r="H143" s="269">
        <v>100</v>
      </c>
      <c r="I143" s="269">
        <v>100</v>
      </c>
      <c r="J143" s="269">
        <v>100</v>
      </c>
      <c r="K143" s="269">
        <v>100</v>
      </c>
      <c r="L143" s="269">
        <v>100</v>
      </c>
      <c r="M143" s="269">
        <v>100</v>
      </c>
      <c r="N143" s="269">
        <v>100</v>
      </c>
      <c r="O143" s="269">
        <v>100</v>
      </c>
      <c r="P143" s="269">
        <f>100+(35*6)+60</f>
        <v>370</v>
      </c>
      <c r="Q143" s="265">
        <f t="shared" si="24"/>
        <v>1470</v>
      </c>
    </row>
    <row r="144" spans="1:17" ht="17.25" customHeight="1" x14ac:dyDescent="0.25">
      <c r="A144" s="626"/>
      <c r="B144" s="599"/>
      <c r="C144" s="266"/>
      <c r="D144" s="267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5">
        <f t="shared" si="24"/>
        <v>0</v>
      </c>
    </row>
    <row r="145" spans="1:17" ht="17.25" customHeight="1" x14ac:dyDescent="0.25">
      <c r="A145" s="626"/>
      <c r="B145" s="599"/>
      <c r="C145" s="266"/>
      <c r="D145" s="267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5">
        <f t="shared" si="24"/>
        <v>0</v>
      </c>
    </row>
    <row r="146" spans="1:17" ht="17.25" customHeight="1" x14ac:dyDescent="0.25">
      <c r="A146" s="626"/>
      <c r="B146" s="598" t="s">
        <v>77</v>
      </c>
      <c r="C146" s="266" t="s">
        <v>78</v>
      </c>
      <c r="D146" s="267"/>
      <c r="E146" s="268">
        <v>55</v>
      </c>
      <c r="F146" s="268">
        <v>100</v>
      </c>
      <c r="G146" s="268">
        <v>100</v>
      </c>
      <c r="H146" s="268">
        <v>100</v>
      </c>
      <c r="I146" s="268">
        <v>100</v>
      </c>
      <c r="J146" s="268">
        <v>100</v>
      </c>
      <c r="K146" s="268">
        <v>100</v>
      </c>
      <c r="L146" s="268">
        <v>100</v>
      </c>
      <c r="M146" s="268">
        <v>100</v>
      </c>
      <c r="N146" s="268">
        <v>100</v>
      </c>
      <c r="O146" s="268">
        <v>100</v>
      </c>
      <c r="P146" s="268">
        <v>100</v>
      </c>
      <c r="Q146" s="265">
        <f t="shared" si="24"/>
        <v>1155</v>
      </c>
    </row>
    <row r="147" spans="1:17" ht="17.25" customHeight="1" x14ac:dyDescent="0.25">
      <c r="A147" s="626"/>
      <c r="B147" s="598"/>
      <c r="C147" s="266" t="s">
        <v>79</v>
      </c>
      <c r="D147" s="267"/>
      <c r="E147" s="269"/>
      <c r="F147" s="269">
        <v>50</v>
      </c>
      <c r="G147" s="269">
        <v>50</v>
      </c>
      <c r="H147" s="269">
        <v>50</v>
      </c>
      <c r="I147" s="269">
        <v>50</v>
      </c>
      <c r="J147" s="269">
        <v>50</v>
      </c>
      <c r="K147" s="269"/>
      <c r="L147" s="269"/>
      <c r="M147" s="269"/>
      <c r="N147" s="269"/>
      <c r="O147" s="269"/>
      <c r="P147" s="269"/>
      <c r="Q147" s="265">
        <f t="shared" si="24"/>
        <v>250</v>
      </c>
    </row>
    <row r="148" spans="1:17" ht="17.25" customHeight="1" x14ac:dyDescent="0.25">
      <c r="A148" s="626"/>
      <c r="B148" s="598"/>
      <c r="C148" s="266" t="s">
        <v>80</v>
      </c>
      <c r="D148" s="267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5">
        <f t="shared" si="24"/>
        <v>0</v>
      </c>
    </row>
    <row r="149" spans="1:17" ht="17.25" customHeight="1" x14ac:dyDescent="0.25">
      <c r="A149" s="626"/>
      <c r="B149" s="598"/>
      <c r="C149" s="266" t="s">
        <v>200</v>
      </c>
      <c r="D149" s="267"/>
      <c r="E149" s="269">
        <v>50</v>
      </c>
      <c r="F149" s="269">
        <v>100</v>
      </c>
      <c r="G149" s="269">
        <v>100</v>
      </c>
      <c r="H149" s="269">
        <v>100</v>
      </c>
      <c r="I149" s="269">
        <v>100</v>
      </c>
      <c r="J149" s="269"/>
      <c r="K149" s="269"/>
      <c r="L149" s="269"/>
      <c r="M149" s="269"/>
      <c r="N149" s="269"/>
      <c r="O149" s="269"/>
      <c r="P149" s="269"/>
      <c r="Q149" s="265">
        <f t="shared" si="24"/>
        <v>450</v>
      </c>
    </row>
    <row r="150" spans="1:17" ht="17.25" customHeight="1" x14ac:dyDescent="0.25">
      <c r="A150" s="626"/>
      <c r="B150" s="598"/>
      <c r="C150" s="266"/>
      <c r="D150" s="267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5">
        <f t="shared" si="24"/>
        <v>0</v>
      </c>
    </row>
    <row r="151" spans="1:17" ht="17.25" customHeight="1" x14ac:dyDescent="0.25">
      <c r="A151" s="626"/>
      <c r="B151" s="598"/>
      <c r="C151" s="266"/>
      <c r="D151" s="267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5">
        <f t="shared" si="24"/>
        <v>0</v>
      </c>
    </row>
    <row r="152" spans="1:17" ht="17.25" customHeight="1" x14ac:dyDescent="0.25">
      <c r="A152" s="626"/>
      <c r="B152" s="598" t="s">
        <v>201</v>
      </c>
      <c r="C152" s="285" t="s">
        <v>33</v>
      </c>
      <c r="D152" s="267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5">
        <f t="shared" si="24"/>
        <v>0</v>
      </c>
    </row>
    <row r="153" spans="1:17" ht="17.25" customHeight="1" x14ac:dyDescent="0.25">
      <c r="A153" s="626"/>
      <c r="B153" s="598"/>
      <c r="C153" s="266" t="s">
        <v>202</v>
      </c>
      <c r="D153" s="267"/>
      <c r="E153" s="269">
        <v>50</v>
      </c>
      <c r="F153" s="269">
        <v>50</v>
      </c>
      <c r="G153" s="269">
        <v>50</v>
      </c>
      <c r="H153" s="269">
        <v>50</v>
      </c>
      <c r="I153" s="269"/>
      <c r="J153" s="269"/>
      <c r="K153" s="269"/>
      <c r="L153" s="269"/>
      <c r="M153" s="269"/>
      <c r="N153" s="269"/>
      <c r="O153" s="269"/>
      <c r="P153" s="269"/>
      <c r="Q153" s="265">
        <f t="shared" si="24"/>
        <v>200</v>
      </c>
    </row>
    <row r="154" spans="1:17" ht="17.25" customHeight="1" x14ac:dyDescent="0.25">
      <c r="A154" s="626"/>
      <c r="B154" s="598"/>
      <c r="C154" s="266" t="s">
        <v>280</v>
      </c>
      <c r="D154" s="267"/>
      <c r="E154" s="269">
        <v>219.16</v>
      </c>
      <c r="F154" s="269"/>
      <c r="G154" s="268"/>
      <c r="H154" s="268"/>
      <c r="I154" s="268"/>
      <c r="J154" s="268"/>
      <c r="K154" s="268"/>
      <c r="L154" s="268"/>
      <c r="M154" s="268"/>
      <c r="N154" s="268"/>
      <c r="O154" s="268"/>
      <c r="P154" s="269"/>
      <c r="Q154" s="265">
        <f t="shared" si="24"/>
        <v>219.16</v>
      </c>
    </row>
    <row r="155" spans="1:17" ht="17.25" customHeight="1" x14ac:dyDescent="0.25">
      <c r="A155" s="626"/>
      <c r="B155" s="598"/>
      <c r="C155" s="266" t="s">
        <v>281</v>
      </c>
      <c r="D155" s="267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5">
        <f t="shared" si="24"/>
        <v>0</v>
      </c>
    </row>
    <row r="156" spans="1:17" ht="17.25" customHeight="1" x14ac:dyDescent="0.25">
      <c r="A156" s="626"/>
      <c r="B156" s="598"/>
      <c r="C156" s="266"/>
      <c r="D156" s="267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5">
        <f t="shared" si="24"/>
        <v>0</v>
      </c>
    </row>
    <row r="157" spans="1:17" ht="17.25" customHeight="1" x14ac:dyDescent="0.25">
      <c r="A157" s="626"/>
      <c r="B157" s="598"/>
      <c r="C157" s="266"/>
      <c r="D157" s="267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5">
        <f t="shared" si="24"/>
        <v>0</v>
      </c>
    </row>
    <row r="158" spans="1:17" ht="17.25" customHeight="1" x14ac:dyDescent="0.25">
      <c r="A158" s="626"/>
      <c r="B158" s="598" t="s">
        <v>61</v>
      </c>
      <c r="C158" s="266" t="s">
        <v>282</v>
      </c>
      <c r="D158" s="267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5">
        <f t="shared" si="24"/>
        <v>0</v>
      </c>
    </row>
    <row r="159" spans="1:17" ht="17.25" customHeight="1" x14ac:dyDescent="0.25">
      <c r="A159" s="626"/>
      <c r="B159" s="598"/>
      <c r="C159" s="266" t="s">
        <v>203</v>
      </c>
      <c r="D159" s="267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5">
        <f t="shared" si="24"/>
        <v>0</v>
      </c>
    </row>
    <row r="160" spans="1:17" ht="17.25" customHeight="1" x14ac:dyDescent="0.25">
      <c r="A160" s="626"/>
      <c r="B160" s="598"/>
      <c r="C160" s="266" t="s">
        <v>204</v>
      </c>
      <c r="D160" s="267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5">
        <f t="shared" si="24"/>
        <v>0</v>
      </c>
    </row>
    <row r="161" spans="1:17" ht="17.25" customHeight="1" x14ac:dyDescent="0.25">
      <c r="A161" s="626"/>
      <c r="B161" s="628" t="s">
        <v>205</v>
      </c>
      <c r="C161" s="266" t="s">
        <v>81</v>
      </c>
      <c r="D161" s="267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5">
        <f t="shared" si="24"/>
        <v>0</v>
      </c>
    </row>
    <row r="162" spans="1:17" ht="17.25" customHeight="1" x14ac:dyDescent="0.25">
      <c r="A162" s="626"/>
      <c r="B162" s="628"/>
      <c r="C162" s="266" t="s">
        <v>206</v>
      </c>
      <c r="D162" s="267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5">
        <f t="shared" si="24"/>
        <v>0</v>
      </c>
    </row>
    <row r="163" spans="1:17" ht="17.25" customHeight="1" x14ac:dyDescent="0.25">
      <c r="A163" s="626"/>
      <c r="B163" s="628"/>
      <c r="C163" s="266" t="s">
        <v>207</v>
      </c>
      <c r="D163" s="267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5">
        <f t="shared" si="24"/>
        <v>0</v>
      </c>
    </row>
    <row r="164" spans="1:17" ht="17.25" customHeight="1" x14ac:dyDescent="0.25">
      <c r="A164" s="626"/>
      <c r="B164" s="628"/>
      <c r="C164" s="266" t="s">
        <v>6</v>
      </c>
      <c r="D164" s="267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5">
        <f t="shared" si="24"/>
        <v>0</v>
      </c>
    </row>
    <row r="165" spans="1:17" ht="27" customHeight="1" x14ac:dyDescent="0.25">
      <c r="A165" s="626"/>
      <c r="B165" s="340" t="s">
        <v>208</v>
      </c>
      <c r="C165" s="341"/>
      <c r="D165" s="342"/>
      <c r="E165" s="343">
        <f t="shared" ref="E165:Q165" si="25">SUM(E120:E164)</f>
        <v>1174.1600000000001</v>
      </c>
      <c r="F165" s="343">
        <f t="shared" si="25"/>
        <v>1079.9000000000001</v>
      </c>
      <c r="G165" s="343">
        <f t="shared" si="25"/>
        <v>1229.9000000000001</v>
      </c>
      <c r="H165" s="343">
        <f t="shared" si="25"/>
        <v>1199.9000000000001</v>
      </c>
      <c r="I165" s="343">
        <f t="shared" si="25"/>
        <v>1049.9000000000001</v>
      </c>
      <c r="J165" s="343">
        <f t="shared" si="25"/>
        <v>949.9</v>
      </c>
      <c r="K165" s="343">
        <f t="shared" si="25"/>
        <v>899.9</v>
      </c>
      <c r="L165" s="343">
        <f t="shared" si="25"/>
        <v>899.9</v>
      </c>
      <c r="M165" s="343">
        <f t="shared" si="25"/>
        <v>899.9</v>
      </c>
      <c r="N165" s="343">
        <f t="shared" si="25"/>
        <v>899.9</v>
      </c>
      <c r="O165" s="343">
        <f t="shared" si="25"/>
        <v>899.9</v>
      </c>
      <c r="P165" s="343">
        <f t="shared" si="25"/>
        <v>1269.9000000000001</v>
      </c>
      <c r="Q165" s="344">
        <f t="shared" si="25"/>
        <v>12453.06</v>
      </c>
    </row>
    <row r="166" spans="1:17" ht="17.25" customHeight="1" x14ac:dyDescent="0.25">
      <c r="A166" s="626"/>
      <c r="B166" s="340" t="s">
        <v>17</v>
      </c>
      <c r="C166" s="341"/>
      <c r="D166" s="342"/>
      <c r="E166" s="345">
        <f t="shared" ref="E166:Q166" si="26">E165/E16</f>
        <v>0.15539438856537852</v>
      </c>
      <c r="F166" s="345">
        <f t="shared" si="26"/>
        <v>0.14291953414505029</v>
      </c>
      <c r="G166" s="345">
        <f t="shared" si="26"/>
        <v>0.16287908886240235</v>
      </c>
      <c r="H166" s="345">
        <f t="shared" si="26"/>
        <v>0.15890610515163556</v>
      </c>
      <c r="I166" s="345">
        <f t="shared" si="26"/>
        <v>0.13904118659780162</v>
      </c>
      <c r="J166" s="345">
        <f t="shared" si="26"/>
        <v>0.12579790756191234</v>
      </c>
      <c r="K166" s="345">
        <f t="shared" si="26"/>
        <v>0.11917626804396768</v>
      </c>
      <c r="L166" s="345">
        <f t="shared" si="26"/>
        <v>0.11917626804396768</v>
      </c>
      <c r="M166" s="345">
        <f t="shared" si="26"/>
        <v>0.11917626804396768</v>
      </c>
      <c r="N166" s="345">
        <f t="shared" si="26"/>
        <v>0.11917626804396768</v>
      </c>
      <c r="O166" s="345">
        <f t="shared" si="26"/>
        <v>8.0643426830361145E-2</v>
      </c>
      <c r="P166" s="345">
        <f t="shared" si="26"/>
        <v>0.11380051975983511</v>
      </c>
      <c r="Q166" s="346">
        <f t="shared" si="26"/>
        <v>0.1272824464931826</v>
      </c>
    </row>
    <row r="167" spans="1:17" ht="25.5" customHeight="1" x14ac:dyDescent="0.25">
      <c r="A167" s="347"/>
      <c r="B167" s="348" t="s">
        <v>209</v>
      </c>
      <c r="C167" s="98"/>
      <c r="D167" s="333"/>
      <c r="E167" s="349">
        <f t="shared" ref="E167:Q167" si="27">E118+E165</f>
        <v>8069.16</v>
      </c>
      <c r="F167" s="349">
        <f t="shared" si="27"/>
        <v>7804.9</v>
      </c>
      <c r="G167" s="349">
        <f t="shared" si="27"/>
        <v>7524.6</v>
      </c>
      <c r="H167" s="349">
        <f t="shared" si="27"/>
        <v>7504.6</v>
      </c>
      <c r="I167" s="349">
        <f t="shared" si="27"/>
        <v>7304.6</v>
      </c>
      <c r="J167" s="349">
        <f t="shared" si="27"/>
        <v>7204.5999999999995</v>
      </c>
      <c r="K167" s="349">
        <f t="shared" si="27"/>
        <v>6599.5999999999995</v>
      </c>
      <c r="L167" s="349">
        <f t="shared" si="27"/>
        <v>6529.5999999999995</v>
      </c>
      <c r="M167" s="349">
        <f t="shared" si="27"/>
        <v>6379.5999999999995</v>
      </c>
      <c r="N167" s="349">
        <f t="shared" si="27"/>
        <v>7269.5999999999995</v>
      </c>
      <c r="O167" s="349">
        <f t="shared" si="27"/>
        <v>6259.5999999999995</v>
      </c>
      <c r="P167" s="349">
        <f t="shared" si="27"/>
        <v>6629.6</v>
      </c>
      <c r="Q167" s="350" t="e">
        <f t="shared" si="27"/>
        <v>#DIV/0!</v>
      </c>
    </row>
    <row r="168" spans="1:17" ht="25.5" customHeight="1" x14ac:dyDescent="0.25">
      <c r="A168" s="347"/>
      <c r="B168" s="348" t="s">
        <v>17</v>
      </c>
      <c r="C168" s="98"/>
      <c r="D168" s="333"/>
      <c r="E168" s="351">
        <f t="shared" ref="E168:Q168" si="28">E167/E16</f>
        <v>1.0679142403388036</v>
      </c>
      <c r="F168" s="351">
        <f t="shared" si="28"/>
        <v>1.0329407093700369</v>
      </c>
      <c r="G168" s="351">
        <f t="shared" si="28"/>
        <v>0.99650377433452531</v>
      </c>
      <c r="H168" s="351">
        <f t="shared" si="28"/>
        <v>0.99385511852734743</v>
      </c>
      <c r="I168" s="351">
        <f t="shared" si="28"/>
        <v>0.96736856045556885</v>
      </c>
      <c r="J168" s="351">
        <f t="shared" si="28"/>
        <v>0.95412528141967945</v>
      </c>
      <c r="K168" s="351">
        <f t="shared" si="28"/>
        <v>0.87400344325254931</v>
      </c>
      <c r="L168" s="351">
        <f t="shared" si="28"/>
        <v>0.86473314792742673</v>
      </c>
      <c r="M168" s="351">
        <f t="shared" si="28"/>
        <v>0.84486822937359285</v>
      </c>
      <c r="N168" s="351">
        <f t="shared" si="28"/>
        <v>0.9627334127930075</v>
      </c>
      <c r="O168" s="351">
        <f t="shared" si="28"/>
        <v>0.56094632135496003</v>
      </c>
      <c r="P168" s="351">
        <f t="shared" si="28"/>
        <v>0.59410341428443414</v>
      </c>
      <c r="Q168" s="352" t="e">
        <f t="shared" si="28"/>
        <v>#DIV/0!</v>
      </c>
    </row>
    <row r="169" spans="1:17" ht="17.25" customHeight="1" x14ac:dyDescent="0.25">
      <c r="A169" s="122"/>
      <c r="B169" s="183"/>
      <c r="C169" s="88"/>
      <c r="D169" s="124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353"/>
    </row>
    <row r="170" spans="1:17" ht="21.75" customHeight="1" x14ac:dyDescent="0.25">
      <c r="A170" s="354" t="s">
        <v>84</v>
      </c>
      <c r="B170" s="355"/>
      <c r="C170" s="189" t="s">
        <v>2</v>
      </c>
      <c r="D170" s="356"/>
      <c r="E170" s="357">
        <f t="shared" ref="E170:Q170" si="29">E5</f>
        <v>46023</v>
      </c>
      <c r="F170" s="357">
        <f t="shared" si="29"/>
        <v>46054</v>
      </c>
      <c r="G170" s="357">
        <f t="shared" si="29"/>
        <v>46082</v>
      </c>
      <c r="H170" s="357">
        <f t="shared" si="29"/>
        <v>46113</v>
      </c>
      <c r="I170" s="357">
        <f t="shared" si="29"/>
        <v>46143</v>
      </c>
      <c r="J170" s="357">
        <f t="shared" si="29"/>
        <v>46174</v>
      </c>
      <c r="K170" s="357">
        <f t="shared" si="29"/>
        <v>46204</v>
      </c>
      <c r="L170" s="357">
        <f t="shared" si="29"/>
        <v>46235</v>
      </c>
      <c r="M170" s="357">
        <f t="shared" si="29"/>
        <v>46266</v>
      </c>
      <c r="N170" s="357">
        <f t="shared" si="29"/>
        <v>46296</v>
      </c>
      <c r="O170" s="357">
        <f t="shared" si="29"/>
        <v>46327</v>
      </c>
      <c r="P170" s="357">
        <f t="shared" si="29"/>
        <v>46357</v>
      </c>
      <c r="Q170" s="358" t="str">
        <f t="shared" si="29"/>
        <v>Total</v>
      </c>
    </row>
    <row r="171" spans="1:17" ht="17.25" customHeight="1" x14ac:dyDescent="0.25">
      <c r="A171" s="359"/>
      <c r="B171" s="360"/>
      <c r="C171" s="107" t="s">
        <v>85</v>
      </c>
      <c r="D171" s="361"/>
      <c r="E171" s="362">
        <v>0</v>
      </c>
      <c r="F171" s="363">
        <v>0</v>
      </c>
      <c r="G171" s="363">
        <v>0</v>
      </c>
      <c r="H171" s="363">
        <v>0</v>
      </c>
      <c r="I171" s="363">
        <v>0</v>
      </c>
      <c r="J171" s="363">
        <v>0</v>
      </c>
      <c r="K171" s="363">
        <v>0</v>
      </c>
      <c r="L171" s="363">
        <v>0</v>
      </c>
      <c r="M171" s="363">
        <v>0</v>
      </c>
      <c r="N171" s="363">
        <v>0</v>
      </c>
      <c r="O171" s="363">
        <v>0</v>
      </c>
      <c r="P171" s="363">
        <v>0</v>
      </c>
      <c r="Q171" s="364">
        <f>E171</f>
        <v>0</v>
      </c>
    </row>
    <row r="172" spans="1:17" ht="17.25" customHeight="1" x14ac:dyDescent="0.25">
      <c r="A172" s="359"/>
      <c r="B172" s="360"/>
      <c r="C172" s="107" t="s">
        <v>1</v>
      </c>
      <c r="D172" s="361"/>
      <c r="E172" s="365">
        <f t="shared" ref="E172:P172" si="30">E16</f>
        <v>7556</v>
      </c>
      <c r="F172" s="365">
        <f t="shared" si="30"/>
        <v>7556</v>
      </c>
      <c r="G172" s="365">
        <f t="shared" si="30"/>
        <v>7551</v>
      </c>
      <c r="H172" s="365">
        <f t="shared" si="30"/>
        <v>7551</v>
      </c>
      <c r="I172" s="365">
        <f t="shared" si="30"/>
        <v>7551</v>
      </c>
      <c r="J172" s="365">
        <f t="shared" si="30"/>
        <v>7551</v>
      </c>
      <c r="K172" s="365">
        <f t="shared" si="30"/>
        <v>7551</v>
      </c>
      <c r="L172" s="365">
        <f t="shared" si="30"/>
        <v>7551</v>
      </c>
      <c r="M172" s="365">
        <f t="shared" si="30"/>
        <v>7551</v>
      </c>
      <c r="N172" s="365">
        <f t="shared" si="30"/>
        <v>7551</v>
      </c>
      <c r="O172" s="365">
        <f t="shared" si="30"/>
        <v>11159</v>
      </c>
      <c r="P172" s="365">
        <f t="shared" si="30"/>
        <v>11159</v>
      </c>
      <c r="Q172" s="366">
        <f t="shared" ref="Q172:Q179" si="31">SUM(E172:P172)</f>
        <v>97838</v>
      </c>
    </row>
    <row r="173" spans="1:17" ht="17.25" customHeight="1" x14ac:dyDescent="0.25">
      <c r="A173" s="359"/>
      <c r="B173" s="360"/>
      <c r="C173" s="367" t="s">
        <v>87</v>
      </c>
      <c r="D173" s="368">
        <f t="shared" ref="D173:P173" si="32">D27</f>
        <v>0</v>
      </c>
      <c r="E173" s="365">
        <f t="shared" si="32"/>
        <v>0</v>
      </c>
      <c r="F173" s="365">
        <f t="shared" si="32"/>
        <v>0</v>
      </c>
      <c r="G173" s="365">
        <f t="shared" si="32"/>
        <v>0</v>
      </c>
      <c r="H173" s="365">
        <f t="shared" si="32"/>
        <v>0</v>
      </c>
      <c r="I173" s="365">
        <f t="shared" si="32"/>
        <v>0</v>
      </c>
      <c r="J173" s="365">
        <f t="shared" si="32"/>
        <v>0</v>
      </c>
      <c r="K173" s="365">
        <f t="shared" si="32"/>
        <v>0</v>
      </c>
      <c r="L173" s="365">
        <f t="shared" si="32"/>
        <v>0</v>
      </c>
      <c r="M173" s="365">
        <f t="shared" si="32"/>
        <v>0</v>
      </c>
      <c r="N173" s="365">
        <f t="shared" si="32"/>
        <v>0</v>
      </c>
      <c r="O173" s="365">
        <f t="shared" si="32"/>
        <v>0</v>
      </c>
      <c r="P173" s="365">
        <f t="shared" si="32"/>
        <v>0</v>
      </c>
      <c r="Q173" s="366">
        <f t="shared" si="31"/>
        <v>0</v>
      </c>
    </row>
    <row r="174" spans="1:17" ht="17.25" customHeight="1" x14ac:dyDescent="0.25">
      <c r="A174" s="359"/>
      <c r="B174" s="360"/>
      <c r="C174" s="367" t="s">
        <v>143</v>
      </c>
      <c r="D174" s="369"/>
      <c r="E174" s="365">
        <f t="shared" ref="E174:P174" si="33">E85</f>
        <v>6005</v>
      </c>
      <c r="F174" s="365">
        <f t="shared" si="33"/>
        <v>5685</v>
      </c>
      <c r="G174" s="365">
        <f t="shared" si="33"/>
        <v>5069.7</v>
      </c>
      <c r="H174" s="365">
        <f t="shared" si="33"/>
        <v>5224.7</v>
      </c>
      <c r="I174" s="365">
        <f t="shared" si="33"/>
        <v>5224.7</v>
      </c>
      <c r="J174" s="365">
        <f t="shared" si="33"/>
        <v>5224.7</v>
      </c>
      <c r="K174" s="365">
        <f t="shared" si="33"/>
        <v>4669.7</v>
      </c>
      <c r="L174" s="365">
        <f t="shared" si="33"/>
        <v>4599.7</v>
      </c>
      <c r="M174" s="365">
        <f t="shared" si="33"/>
        <v>4449.7</v>
      </c>
      <c r="N174" s="365">
        <f t="shared" si="33"/>
        <v>5339.7</v>
      </c>
      <c r="O174" s="365">
        <f t="shared" si="33"/>
        <v>4329.7</v>
      </c>
      <c r="P174" s="365">
        <f t="shared" si="33"/>
        <v>4329.7</v>
      </c>
      <c r="Q174" s="366">
        <f t="shared" si="31"/>
        <v>60151.999999999985</v>
      </c>
    </row>
    <row r="175" spans="1:17" ht="17.25" customHeight="1" x14ac:dyDescent="0.25">
      <c r="A175" s="359"/>
      <c r="B175" s="360"/>
      <c r="C175" s="367" t="s">
        <v>170</v>
      </c>
      <c r="D175" s="369"/>
      <c r="E175" s="365">
        <f t="shared" ref="E175:P175" si="34">E99</f>
        <v>190</v>
      </c>
      <c r="F175" s="365">
        <f t="shared" si="34"/>
        <v>190</v>
      </c>
      <c r="G175" s="365">
        <f t="shared" si="34"/>
        <v>375</v>
      </c>
      <c r="H175" s="365">
        <f t="shared" si="34"/>
        <v>230</v>
      </c>
      <c r="I175" s="365">
        <f t="shared" si="34"/>
        <v>180</v>
      </c>
      <c r="J175" s="365">
        <f t="shared" si="34"/>
        <v>180</v>
      </c>
      <c r="K175" s="365">
        <f t="shared" si="34"/>
        <v>180</v>
      </c>
      <c r="L175" s="365">
        <f t="shared" si="34"/>
        <v>180</v>
      </c>
      <c r="M175" s="365">
        <f t="shared" si="34"/>
        <v>180</v>
      </c>
      <c r="N175" s="365">
        <f t="shared" si="34"/>
        <v>180</v>
      </c>
      <c r="O175" s="365">
        <f t="shared" si="34"/>
        <v>180</v>
      </c>
      <c r="P175" s="365">
        <f t="shared" si="34"/>
        <v>180</v>
      </c>
      <c r="Q175" s="366">
        <f t="shared" si="31"/>
        <v>2425</v>
      </c>
    </row>
    <row r="176" spans="1:17" ht="17.25" customHeight="1" x14ac:dyDescent="0.25">
      <c r="A176" s="359"/>
      <c r="B176" s="360"/>
      <c r="C176" s="367" t="s">
        <v>177</v>
      </c>
      <c r="D176" s="369"/>
      <c r="E176" s="365">
        <f t="shared" ref="E176:P176" si="35">E105</f>
        <v>700</v>
      </c>
      <c r="F176" s="365">
        <f t="shared" si="35"/>
        <v>850</v>
      </c>
      <c r="G176" s="365">
        <f t="shared" si="35"/>
        <v>850</v>
      </c>
      <c r="H176" s="365">
        <f t="shared" si="35"/>
        <v>850</v>
      </c>
      <c r="I176" s="365">
        <f t="shared" si="35"/>
        <v>850</v>
      </c>
      <c r="J176" s="365">
        <f t="shared" si="35"/>
        <v>850</v>
      </c>
      <c r="K176" s="365">
        <f t="shared" si="35"/>
        <v>850</v>
      </c>
      <c r="L176" s="365">
        <f t="shared" si="35"/>
        <v>850</v>
      </c>
      <c r="M176" s="365">
        <f t="shared" si="35"/>
        <v>850</v>
      </c>
      <c r="N176" s="365">
        <f t="shared" si="35"/>
        <v>850</v>
      </c>
      <c r="O176" s="365">
        <f t="shared" si="35"/>
        <v>850</v>
      </c>
      <c r="P176" s="365">
        <f t="shared" si="35"/>
        <v>850</v>
      </c>
      <c r="Q176" s="366">
        <f t="shared" si="31"/>
        <v>10050</v>
      </c>
    </row>
    <row r="177" spans="1:17" ht="17.25" customHeight="1" x14ac:dyDescent="0.25">
      <c r="A177" s="359"/>
      <c r="B177" s="360"/>
      <c r="C177" s="367" t="s">
        <v>181</v>
      </c>
      <c r="D177" s="369"/>
      <c r="E177" s="365">
        <f t="shared" ref="E177:P177" si="36">E111</f>
        <v>0</v>
      </c>
      <c r="F177" s="365">
        <f t="shared" si="36"/>
        <v>0</v>
      </c>
      <c r="G177" s="365">
        <f t="shared" si="36"/>
        <v>0</v>
      </c>
      <c r="H177" s="365">
        <f t="shared" si="36"/>
        <v>0</v>
      </c>
      <c r="I177" s="365">
        <f t="shared" si="36"/>
        <v>0</v>
      </c>
      <c r="J177" s="365">
        <f t="shared" si="36"/>
        <v>0</v>
      </c>
      <c r="K177" s="365">
        <f t="shared" si="36"/>
        <v>0</v>
      </c>
      <c r="L177" s="365">
        <f t="shared" si="36"/>
        <v>0</v>
      </c>
      <c r="M177" s="365">
        <f t="shared" si="36"/>
        <v>0</v>
      </c>
      <c r="N177" s="365">
        <f t="shared" si="36"/>
        <v>0</v>
      </c>
      <c r="O177" s="365">
        <f t="shared" si="36"/>
        <v>0</v>
      </c>
      <c r="P177" s="365">
        <f t="shared" si="36"/>
        <v>0</v>
      </c>
      <c r="Q177" s="366">
        <f t="shared" si="31"/>
        <v>0</v>
      </c>
    </row>
    <row r="178" spans="1:17" ht="17.25" customHeight="1" x14ac:dyDescent="0.25">
      <c r="A178" s="359"/>
      <c r="B178" s="360"/>
      <c r="C178" s="367" t="s">
        <v>184</v>
      </c>
      <c r="D178" s="369"/>
      <c r="E178" s="365">
        <f t="shared" ref="E178:P178" si="37">E116</f>
        <v>0</v>
      </c>
      <c r="F178" s="365">
        <f t="shared" si="37"/>
        <v>0</v>
      </c>
      <c r="G178" s="365">
        <f t="shared" si="37"/>
        <v>0</v>
      </c>
      <c r="H178" s="365">
        <f t="shared" si="37"/>
        <v>0</v>
      </c>
      <c r="I178" s="365">
        <f t="shared" si="37"/>
        <v>0</v>
      </c>
      <c r="J178" s="365">
        <f t="shared" si="37"/>
        <v>0</v>
      </c>
      <c r="K178" s="365">
        <f t="shared" si="37"/>
        <v>0</v>
      </c>
      <c r="L178" s="365">
        <f t="shared" si="37"/>
        <v>0</v>
      </c>
      <c r="M178" s="365">
        <f t="shared" si="37"/>
        <v>0</v>
      </c>
      <c r="N178" s="365">
        <f t="shared" si="37"/>
        <v>0</v>
      </c>
      <c r="O178" s="365">
        <f t="shared" si="37"/>
        <v>0</v>
      </c>
      <c r="P178" s="365">
        <f t="shared" si="37"/>
        <v>0</v>
      </c>
      <c r="Q178" s="366">
        <f t="shared" si="31"/>
        <v>0</v>
      </c>
    </row>
    <row r="179" spans="1:17" ht="17.25" customHeight="1" x14ac:dyDescent="0.25">
      <c r="A179" s="359"/>
      <c r="B179" s="360"/>
      <c r="C179" s="367" t="s">
        <v>187</v>
      </c>
      <c r="D179" s="369"/>
      <c r="E179" s="365">
        <f t="shared" ref="E179:P179" si="38">E165</f>
        <v>1174.1600000000001</v>
      </c>
      <c r="F179" s="365">
        <f t="shared" si="38"/>
        <v>1079.9000000000001</v>
      </c>
      <c r="G179" s="365">
        <f t="shared" si="38"/>
        <v>1229.9000000000001</v>
      </c>
      <c r="H179" s="365">
        <f t="shared" si="38"/>
        <v>1199.9000000000001</v>
      </c>
      <c r="I179" s="365">
        <f t="shared" si="38"/>
        <v>1049.9000000000001</v>
      </c>
      <c r="J179" s="365">
        <f t="shared" si="38"/>
        <v>949.9</v>
      </c>
      <c r="K179" s="365">
        <f t="shared" si="38"/>
        <v>899.9</v>
      </c>
      <c r="L179" s="365">
        <f t="shared" si="38"/>
        <v>899.9</v>
      </c>
      <c r="M179" s="365">
        <f t="shared" si="38"/>
        <v>899.9</v>
      </c>
      <c r="N179" s="365">
        <f t="shared" si="38"/>
        <v>899.9</v>
      </c>
      <c r="O179" s="365">
        <f t="shared" si="38"/>
        <v>899.9</v>
      </c>
      <c r="P179" s="365">
        <f t="shared" si="38"/>
        <v>1269.9000000000001</v>
      </c>
      <c r="Q179" s="366">
        <f t="shared" si="31"/>
        <v>12453.059999999998</v>
      </c>
    </row>
    <row r="180" spans="1:17" ht="17.25" customHeight="1" x14ac:dyDescent="0.25">
      <c r="A180" s="370"/>
      <c r="B180" s="371"/>
      <c r="C180" s="137" t="s">
        <v>210</v>
      </c>
      <c r="D180" s="372"/>
      <c r="E180" s="373">
        <f t="shared" ref="E180:Q180" si="39">E171+E172-SUM(E173:E179)</f>
        <v>-513.15999999999985</v>
      </c>
      <c r="F180" s="373">
        <f t="shared" si="39"/>
        <v>-248.89999999999964</v>
      </c>
      <c r="G180" s="373">
        <f t="shared" si="39"/>
        <v>26.399999999999636</v>
      </c>
      <c r="H180" s="373">
        <f t="shared" si="39"/>
        <v>46.399999999999636</v>
      </c>
      <c r="I180" s="373">
        <f t="shared" si="39"/>
        <v>246.39999999999964</v>
      </c>
      <c r="J180" s="373">
        <f t="shared" si="39"/>
        <v>346.40000000000055</v>
      </c>
      <c r="K180" s="373">
        <f t="shared" si="39"/>
        <v>951.40000000000055</v>
      </c>
      <c r="L180" s="373">
        <f t="shared" si="39"/>
        <v>1021.4000000000005</v>
      </c>
      <c r="M180" s="373">
        <f t="shared" si="39"/>
        <v>1171.4000000000005</v>
      </c>
      <c r="N180" s="373">
        <f t="shared" si="39"/>
        <v>281.40000000000055</v>
      </c>
      <c r="O180" s="373">
        <f t="shared" si="39"/>
        <v>4899.4000000000005</v>
      </c>
      <c r="P180" s="373">
        <f t="shared" si="39"/>
        <v>4529.3999999999996</v>
      </c>
      <c r="Q180" s="374">
        <f t="shared" si="39"/>
        <v>12757.940000000017</v>
      </c>
    </row>
    <row r="181" spans="1:17" ht="17.25" customHeight="1" x14ac:dyDescent="0.25">
      <c r="A181" s="16"/>
      <c r="B181" s="16"/>
      <c r="C181" s="16"/>
      <c r="D181" s="16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</row>
    <row r="182" spans="1:17" ht="17.2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17" ht="17.25" customHeight="1" x14ac:dyDescent="0.25">
      <c r="A183" s="16"/>
      <c r="B183" s="16"/>
      <c r="C183" s="16"/>
      <c r="D183" s="16"/>
      <c r="E183" s="16"/>
      <c r="F183" s="16"/>
      <c r="G183" s="16"/>
      <c r="J183" s="16"/>
      <c r="L183" s="16"/>
      <c r="M183" s="16"/>
      <c r="N183" s="16"/>
      <c r="O183" s="16"/>
      <c r="P183" s="16"/>
      <c r="Q183" s="16"/>
    </row>
    <row r="184" spans="1:17" ht="17.25" customHeight="1" x14ac:dyDescent="0.25">
      <c r="A184" s="16"/>
      <c r="B184" s="375"/>
    </row>
    <row r="185" spans="1:17" ht="17.25" customHeight="1" x14ac:dyDescent="0.3">
      <c r="A185" s="16"/>
      <c r="B185" s="375"/>
      <c r="I185" s="376"/>
    </row>
    <row r="186" spans="1:17" ht="17.25" customHeight="1" x14ac:dyDescent="0.3">
      <c r="A186" s="16"/>
      <c r="B186" s="377"/>
      <c r="I186" s="376"/>
    </row>
    <row r="187" spans="1:17" ht="17.25" customHeight="1" x14ac:dyDescent="0.25">
      <c r="A187" s="16"/>
      <c r="B187" s="377"/>
    </row>
    <row r="188" spans="1:17" ht="17.25" customHeight="1" x14ac:dyDescent="0.25">
      <c r="A188" s="16"/>
      <c r="B188" s="377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17" ht="17.25" customHeight="1" x14ac:dyDescent="0.25">
      <c r="A189" s="16"/>
      <c r="B189" s="377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17" ht="17.25" customHeight="1" x14ac:dyDescent="0.25">
      <c r="A190" s="16"/>
      <c r="B190" s="377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 spans="1:17" ht="17.25" customHeight="1" x14ac:dyDescent="0.25">
      <c r="A191" s="16"/>
      <c r="B191" s="377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 spans="1:17" ht="17.25" customHeight="1" x14ac:dyDescent="0.25">
      <c r="A192" s="16"/>
      <c r="B192" s="378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spans="1:17" ht="17.2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 spans="1:17" ht="17.2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 spans="1:17" ht="17.2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 spans="1:17" ht="17.2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 spans="1:17" ht="17.2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  <row r="198" spans="1:17" ht="17.2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</row>
    <row r="199" spans="1:17" ht="17.2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</row>
    <row r="200" spans="1:17" ht="17.2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</row>
    <row r="209" spans="1:17" ht="17.2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</row>
    <row r="210" spans="1:17" ht="17.2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</row>
    <row r="211" spans="1:17" ht="17.2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</row>
    <row r="212" spans="1:17" ht="17.2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1:17" ht="17.2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17" ht="17.2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17" ht="17.2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17" ht="17.2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1:17" ht="17.2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</row>
    <row r="218" spans="1:17" ht="17.2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</row>
    <row r="219" spans="1:17" ht="17.2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</row>
    <row r="220" spans="1:17" ht="17.2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</row>
    <row r="221" spans="1:17" ht="17.2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</row>
    <row r="222" spans="1:17" ht="17.2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</row>
    <row r="223" spans="1:17" ht="17.2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</row>
    <row r="224" spans="1:17" ht="17.2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</row>
    <row r="225" spans="1:17" ht="17.2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</row>
    <row r="226" spans="1:17" ht="17.2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</row>
    <row r="227" spans="1:17" ht="17.2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</row>
    <row r="228" spans="1:17" ht="17.2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</row>
    <row r="229" spans="1:17" ht="17.2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</row>
    <row r="230" spans="1:17" ht="17.2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</row>
    <row r="231" spans="1:17" ht="17.2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</row>
    <row r="232" spans="1:17" ht="17.2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</row>
    <row r="233" spans="1:17" ht="17.2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</row>
    <row r="234" spans="1:17" ht="17.2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</row>
    <row r="235" spans="1:17" ht="17.2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</row>
    <row r="236" spans="1:17" ht="17.2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</row>
    <row r="237" spans="1:17" ht="17.2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</row>
    <row r="238" spans="1:17" ht="17.2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</row>
    <row r="239" spans="1:17" ht="17.2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</row>
    <row r="240" spans="1:17" ht="17.2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</row>
    <row r="241" spans="1:17" ht="17.2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</row>
    <row r="242" spans="1:17" ht="17.2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</row>
    <row r="243" spans="1:17" ht="17.2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</row>
    <row r="244" spans="1:17" ht="17.2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</row>
    <row r="245" spans="1:17" ht="17.2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</row>
    <row r="246" spans="1:17" ht="17.2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</row>
    <row r="247" spans="1:17" ht="17.2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</row>
    <row r="248" spans="1:17" ht="17.2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</row>
    <row r="249" spans="1:17" ht="17.2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</row>
    <row r="250" spans="1:17" ht="17.2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</row>
    <row r="251" spans="1:17" ht="17.2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</row>
    <row r="252" spans="1:17" ht="17.2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</row>
    <row r="253" spans="1:17" ht="17.2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</row>
    <row r="254" spans="1:17" ht="17.2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</row>
    <row r="255" spans="1:17" ht="17.2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</row>
    <row r="256" spans="1:17" ht="17.2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</row>
    <row r="257" spans="1:17" ht="17.2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</row>
    <row r="258" spans="1:17" ht="17.2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</row>
    <row r="259" spans="1:17" ht="17.2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</row>
    <row r="260" spans="1:17" ht="17.2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</row>
    <row r="261" spans="1:17" ht="17.2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</row>
    <row r="262" spans="1:17" ht="17.2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</row>
    <row r="263" spans="1:17" ht="17.2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</row>
    <row r="264" spans="1:17" ht="17.2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</row>
    <row r="265" spans="1:17" ht="17.2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</row>
    <row r="266" spans="1:17" ht="17.2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</row>
    <row r="267" spans="1:17" ht="17.2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</row>
    <row r="268" spans="1:17" ht="17.2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</row>
    <row r="269" spans="1:17" ht="17.2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</row>
    <row r="270" spans="1:17" ht="17.2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</row>
    <row r="271" spans="1:17" ht="17.2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</row>
    <row r="272" spans="1:17" ht="17.2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</row>
    <row r="273" spans="1:17" ht="17.2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</row>
    <row r="274" spans="1:17" ht="17.2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</row>
    <row r="275" spans="1:17" ht="17.2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</row>
    <row r="276" spans="1:17" ht="17.2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</row>
    <row r="277" spans="1:17" ht="17.2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</row>
    <row r="278" spans="1:17" ht="17.2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</row>
    <row r="279" spans="1:17" ht="17.2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</row>
    <row r="280" spans="1:17" ht="17.2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</row>
    <row r="281" spans="1:17" ht="17.2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</row>
    <row r="282" spans="1:17" ht="17.2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</row>
    <row r="283" spans="1:17" ht="17.2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</row>
    <row r="284" spans="1:17" ht="17.2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</row>
    <row r="285" spans="1:17" ht="17.2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</row>
    <row r="286" spans="1:17" ht="17.2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</row>
    <row r="287" spans="1:17" ht="17.2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</row>
    <row r="288" spans="1:17" ht="17.2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</row>
    <row r="289" spans="1:17" ht="17.2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</row>
    <row r="290" spans="1:17" ht="17.2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</row>
    <row r="291" spans="1:17" ht="17.2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</row>
    <row r="292" spans="1:17" ht="17.2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</row>
    <row r="293" spans="1:17" ht="17.2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</row>
    <row r="294" spans="1:17" ht="17.2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</row>
    <row r="295" spans="1:17" ht="17.2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</row>
    <row r="296" spans="1:17" ht="17.2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</row>
    <row r="297" spans="1:17" ht="17.2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</row>
    <row r="298" spans="1:17" ht="17.2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</row>
    <row r="299" spans="1:17" ht="17.2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</row>
    <row r="300" spans="1:17" ht="17.2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</row>
    <row r="301" spans="1:17" ht="17.2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</row>
    <row r="302" spans="1:17" ht="17.2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</row>
    <row r="303" spans="1:17" ht="17.2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</row>
    <row r="304" spans="1:17" ht="17.2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</row>
  </sheetData>
  <mergeCells count="46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Q5:Q6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3:Q3"/>
    <mergeCell ref="A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ageMargins left="0" right="0" top="0" bottom="0" header="0.511811023622047" footer="0.511811023622047"/>
  <pageSetup paperSize="9" scale="39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1058"/>
  <sheetViews>
    <sheetView zoomScaleNormal="100" workbookViewId="0">
      <pane xSplit="3" ySplit="6" topLeftCell="J152" activePane="bottomRight" state="frozen"/>
      <selection pane="topRight" activeCell="E1" sqref="E1"/>
      <selection pane="bottomLeft" activeCell="A134" sqref="A134"/>
      <selection pane="bottomRight" activeCell="C155" sqref="C155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2.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Janeiro</v>
      </c>
      <c r="F5" s="632"/>
      <c r="G5" s="632"/>
      <c r="I5" s="633" t="s">
        <v>212</v>
      </c>
      <c r="J5" s="633"/>
      <c r="K5" s="633"/>
      <c r="L5" s="633"/>
      <c r="M5" s="633"/>
      <c r="N5" s="633"/>
      <c r="O5" s="633"/>
      <c r="P5" s="633"/>
    </row>
    <row r="6" spans="1:17" ht="22.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">
        <v>219</v>
      </c>
      <c r="O6" s="388" t="s">
        <v>220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Familiar'!E7</f>
        <v>7216</v>
      </c>
      <c r="F7" s="392">
        <f t="shared" ref="F7:F15" si="0">P7</f>
        <v>6296</v>
      </c>
      <c r="G7" s="393">
        <f t="shared" ref="G7:G15" si="1">F7-E7</f>
        <v>-920</v>
      </c>
      <c r="I7" s="263">
        <v>6296</v>
      </c>
      <c r="J7" s="281"/>
      <c r="K7" s="281"/>
      <c r="L7" s="281"/>
      <c r="M7" s="281"/>
      <c r="N7" s="281"/>
      <c r="O7" s="281"/>
      <c r="P7" s="155">
        <f t="shared" ref="P7:P15" si="2">SUM(I7:O7)</f>
        <v>6296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Familiar'!E8</f>
        <v>340</v>
      </c>
      <c r="F8" s="392">
        <f t="shared" si="0"/>
        <v>335</v>
      </c>
      <c r="G8" s="393">
        <f t="shared" si="1"/>
        <v>-5</v>
      </c>
      <c r="I8" s="268">
        <v>200</v>
      </c>
      <c r="J8" s="281"/>
      <c r="K8" s="281">
        <v>135</v>
      </c>
      <c r="L8" s="281"/>
      <c r="M8" s="281"/>
      <c r="N8" s="281"/>
      <c r="O8" s="281"/>
      <c r="P8" s="155">
        <f t="shared" si="2"/>
        <v>335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Familiar'!E9</f>
        <v>0</v>
      </c>
      <c r="F9" s="392">
        <f t="shared" si="0"/>
        <v>0</v>
      </c>
      <c r="G9" s="393">
        <f t="shared" si="1"/>
        <v>0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Familiar'!E10</f>
        <v>0</v>
      </c>
      <c r="F10" s="392">
        <f t="shared" si="0"/>
        <v>1880</v>
      </c>
      <c r="G10" s="393">
        <f t="shared" si="1"/>
        <v>1880</v>
      </c>
      <c r="I10" s="281">
        <v>240</v>
      </c>
      <c r="J10" s="281"/>
      <c r="K10" s="281">
        <v>1500</v>
      </c>
      <c r="L10" s="281">
        <v>140</v>
      </c>
      <c r="M10" s="281"/>
      <c r="N10" s="281"/>
      <c r="O10" s="281"/>
      <c r="P10" s="155">
        <f t="shared" si="2"/>
        <v>1880</v>
      </c>
      <c r="Q10" s="380" t="s">
        <v>221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Familiar'!E11</f>
        <v>0</v>
      </c>
      <c r="F11" s="392">
        <f t="shared" si="0"/>
        <v>290</v>
      </c>
      <c r="G11" s="393">
        <f t="shared" si="1"/>
        <v>290</v>
      </c>
      <c r="I11" s="281"/>
      <c r="J11" s="281"/>
      <c r="K11" s="281">
        <v>290</v>
      </c>
      <c r="L11" s="281"/>
      <c r="M11" s="281"/>
      <c r="N11" s="281"/>
      <c r="O11" s="281"/>
      <c r="P11" s="155">
        <f t="shared" si="2"/>
        <v>290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Familiar'!E12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Familiar'!E13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Familiar'!E14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Familiar'!E15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7556</v>
      </c>
      <c r="F16" s="401">
        <f>SUM(F7:F15)</f>
        <v>8801</v>
      </c>
      <c r="G16" s="402">
        <f>SUM(G7:G15)</f>
        <v>1245</v>
      </c>
      <c r="I16" s="401">
        <f t="shared" ref="I16:P16" si="3">SUM(I7:I15)</f>
        <v>6736</v>
      </c>
      <c r="J16" s="401">
        <f t="shared" si="3"/>
        <v>0</v>
      </c>
      <c r="K16" s="401">
        <f t="shared" si="3"/>
        <v>1925</v>
      </c>
      <c r="L16" s="401">
        <f t="shared" si="3"/>
        <v>140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8801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Familiar'!E19</f>
        <v>0</v>
      </c>
      <c r="F19" s="392">
        <f t="shared" ref="F19:F26" si="4">P19</f>
        <v>0</v>
      </c>
      <c r="G19" s="393">
        <f t="shared" ref="G19:G26" si="5">F19-E19</f>
        <v>0</v>
      </c>
      <c r="I19" s="281"/>
      <c r="J19" s="281"/>
      <c r="K19" s="281"/>
      <c r="L19" s="281"/>
      <c r="M19" s="281"/>
      <c r="N19" s="281"/>
      <c r="O19" s="281"/>
      <c r="P19" s="155">
        <f t="shared" ref="P19:P26" si="6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Familiar'!E20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6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Familiar'!E21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6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Familiar'!E22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6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Familiar'!E23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6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Familiar'!E24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6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Familiar'!E25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6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Familiar'!E26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6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7">SUM(I19:I26)</f>
        <v>0</v>
      </c>
      <c r="J27" s="415">
        <f t="shared" si="7"/>
        <v>0</v>
      </c>
      <c r="K27" s="415">
        <f t="shared" si="7"/>
        <v>0</v>
      </c>
      <c r="L27" s="415">
        <f t="shared" si="7"/>
        <v>0</v>
      </c>
      <c r="M27" s="415">
        <f t="shared" si="7"/>
        <v>0</v>
      </c>
      <c r="N27" s="415">
        <f t="shared" si="7"/>
        <v>0</v>
      </c>
      <c r="O27" s="415">
        <f t="shared" si="7"/>
        <v>0</v>
      </c>
      <c r="P27" s="415">
        <f t="shared" si="7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>
        <f>F27/F16</f>
        <v>0</v>
      </c>
      <c r="G28" s="420"/>
      <c r="I28" s="419">
        <f t="shared" ref="I28:P28" si="8">I27/I16</f>
        <v>0</v>
      </c>
      <c r="J28" s="419" t="e">
        <f t="shared" si="8"/>
        <v>#DIV/0!</v>
      </c>
      <c r="K28" s="419">
        <f t="shared" si="8"/>
        <v>0</v>
      </c>
      <c r="L28" s="419">
        <f t="shared" si="8"/>
        <v>0</v>
      </c>
      <c r="M28" s="419" t="e">
        <f t="shared" si="8"/>
        <v>#DIV/0!</v>
      </c>
      <c r="N28" s="419" t="e">
        <f t="shared" si="8"/>
        <v>#DIV/0!</v>
      </c>
      <c r="O28" s="419" t="e">
        <f t="shared" si="8"/>
        <v>#DIV/0!</v>
      </c>
      <c r="P28" s="419">
        <f t="shared" si="8"/>
        <v>0</v>
      </c>
    </row>
    <row r="29" spans="1:17" ht="18" customHeight="1" x14ac:dyDescent="0.25">
      <c r="A29" s="421"/>
      <c r="B29" s="422"/>
      <c r="C29" s="422"/>
      <c r="D29" s="423"/>
      <c r="E29" s="423"/>
      <c r="F29" s="130"/>
      <c r="G29" s="424"/>
      <c r="I29" s="404"/>
      <c r="J29" s="404"/>
      <c r="K29" s="404"/>
      <c r="L29" s="404"/>
      <c r="M29" s="404"/>
      <c r="N29" s="404"/>
      <c r="O29" s="404"/>
      <c r="P29" s="404"/>
    </row>
    <row r="30" spans="1:17" ht="22.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32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Familiar'!E31</f>
        <v>0</v>
      </c>
      <c r="F31" s="392">
        <f t="shared" ref="F31:F62" si="9">P31</f>
        <v>0</v>
      </c>
      <c r="G31" s="393">
        <f t="shared" ref="G31:G62" si="10">E31-F31</f>
        <v>0</v>
      </c>
      <c r="I31" s="281"/>
      <c r="J31" s="281"/>
      <c r="K31" s="281"/>
      <c r="L31" s="281"/>
      <c r="M31" s="281"/>
      <c r="N31" s="281"/>
      <c r="O31" s="281"/>
      <c r="P31" s="155">
        <f t="shared" ref="P31:P62" si="11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Familiar'!E32</f>
        <v>0</v>
      </c>
      <c r="F32" s="392">
        <f t="shared" si="9"/>
        <v>0</v>
      </c>
      <c r="G32" s="393">
        <f t="shared" si="10"/>
        <v>0</v>
      </c>
      <c r="I32" s="281"/>
      <c r="J32" s="281"/>
      <c r="K32" s="281"/>
      <c r="L32" s="281"/>
      <c r="M32" s="281"/>
      <c r="N32" s="281"/>
      <c r="O32" s="281"/>
      <c r="P32" s="155">
        <f t="shared" si="11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Familiar'!E33</f>
        <v>0</v>
      </c>
      <c r="F33" s="392">
        <f t="shared" si="9"/>
        <v>0</v>
      </c>
      <c r="G33" s="393">
        <f t="shared" si="10"/>
        <v>0</v>
      </c>
      <c r="I33" s="281"/>
      <c r="J33" s="281"/>
      <c r="K33" s="281"/>
      <c r="L33" s="281"/>
      <c r="M33" s="281"/>
      <c r="N33" s="281"/>
      <c r="O33" s="281"/>
      <c r="P33" s="155">
        <f t="shared" si="11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Familiar'!E34</f>
        <v>0</v>
      </c>
      <c r="F34" s="392">
        <f t="shared" si="9"/>
        <v>0</v>
      </c>
      <c r="G34" s="393">
        <f t="shared" si="10"/>
        <v>0</v>
      </c>
      <c r="I34" s="281"/>
      <c r="J34" s="281"/>
      <c r="K34" s="281"/>
      <c r="L34" s="281"/>
      <c r="M34" s="281"/>
      <c r="N34" s="281"/>
      <c r="O34" s="281"/>
      <c r="P34" s="155">
        <f t="shared" si="11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Familiar'!E35</f>
        <v>125</v>
      </c>
      <c r="F35" s="392">
        <f t="shared" si="9"/>
        <v>0</v>
      </c>
      <c r="G35" s="393">
        <f t="shared" si="10"/>
        <v>125</v>
      </c>
      <c r="I35" s="281"/>
      <c r="J35" s="281"/>
      <c r="K35" s="281"/>
      <c r="L35" s="281"/>
      <c r="M35" s="281"/>
      <c r="N35" s="281"/>
      <c r="O35" s="281"/>
      <c r="P35" s="155">
        <f t="shared" si="11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Familiar'!E36</f>
        <v>0</v>
      </c>
      <c r="F36" s="392">
        <f t="shared" si="9"/>
        <v>0</v>
      </c>
      <c r="G36" s="393">
        <f t="shared" si="10"/>
        <v>0</v>
      </c>
      <c r="I36" s="281"/>
      <c r="J36" s="281"/>
      <c r="K36" s="281"/>
      <c r="L36" s="281"/>
      <c r="M36" s="281"/>
      <c r="N36" s="281"/>
      <c r="O36" s="281"/>
      <c r="P36" s="155">
        <f t="shared" si="11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Familiar'!E37</f>
        <v>0</v>
      </c>
      <c r="F37" s="392">
        <f t="shared" si="9"/>
        <v>0</v>
      </c>
      <c r="G37" s="393">
        <f t="shared" si="10"/>
        <v>0</v>
      </c>
      <c r="I37" s="281"/>
      <c r="J37" s="281"/>
      <c r="K37" s="281"/>
      <c r="L37" s="281"/>
      <c r="M37" s="281"/>
      <c r="N37" s="281"/>
      <c r="O37" s="281"/>
      <c r="P37" s="155">
        <f t="shared" si="11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Familiar'!E38</f>
        <v>0</v>
      </c>
      <c r="F38" s="392">
        <f t="shared" si="9"/>
        <v>0</v>
      </c>
      <c r="G38" s="393">
        <f t="shared" si="10"/>
        <v>0</v>
      </c>
      <c r="I38" s="281"/>
      <c r="J38" s="281"/>
      <c r="K38" s="281"/>
      <c r="L38" s="281"/>
      <c r="M38" s="281"/>
      <c r="N38" s="281"/>
      <c r="O38" s="281"/>
      <c r="P38" s="155">
        <f t="shared" si="11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Familiar'!E39</f>
        <v>0</v>
      </c>
      <c r="F39" s="392">
        <f t="shared" si="9"/>
        <v>0</v>
      </c>
      <c r="G39" s="393">
        <f t="shared" si="10"/>
        <v>0</v>
      </c>
      <c r="I39" s="281"/>
      <c r="J39" s="281"/>
      <c r="K39" s="281"/>
      <c r="L39" s="281"/>
      <c r="M39" s="281"/>
      <c r="N39" s="281"/>
      <c r="O39" s="281"/>
      <c r="P39" s="155">
        <f t="shared" si="11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Familiar'!E40</f>
        <v>3100</v>
      </c>
      <c r="F40" s="392">
        <f t="shared" si="9"/>
        <v>1942.99</v>
      </c>
      <c r="G40" s="393">
        <f t="shared" si="10"/>
        <v>1157.01</v>
      </c>
      <c r="I40" s="299">
        <v>313</v>
      </c>
      <c r="J40" s="281">
        <v>329.03</v>
      </c>
      <c r="K40" s="268">
        <f>339.97+129</f>
        <v>468.97</v>
      </c>
      <c r="L40" s="281">
        <v>467.43</v>
      </c>
      <c r="M40" s="281">
        <v>364.56</v>
      </c>
      <c r="N40" s="281"/>
      <c r="O40" s="281"/>
      <c r="P40" s="155">
        <f t="shared" si="11"/>
        <v>1942.99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Familiar'!E41</f>
        <v>0</v>
      </c>
      <c r="F41" s="392">
        <f t="shared" si="9"/>
        <v>0</v>
      </c>
      <c r="G41" s="393">
        <f t="shared" si="10"/>
        <v>0</v>
      </c>
      <c r="I41" s="281"/>
      <c r="J41" s="281"/>
      <c r="K41" s="281"/>
      <c r="L41" s="281"/>
      <c r="M41" s="281"/>
      <c r="N41" s="281"/>
      <c r="O41" s="281"/>
      <c r="P41" s="155">
        <f t="shared" si="11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Familiar'!E42</f>
        <v>0</v>
      </c>
      <c r="F42" s="392">
        <f t="shared" si="9"/>
        <v>0</v>
      </c>
      <c r="G42" s="393">
        <f t="shared" si="10"/>
        <v>0</v>
      </c>
      <c r="I42" s="281"/>
      <c r="J42" s="281"/>
      <c r="K42" s="281"/>
      <c r="L42" s="281"/>
      <c r="M42" s="281"/>
      <c r="N42" s="281"/>
      <c r="O42" s="281"/>
      <c r="P42" s="155">
        <f t="shared" si="11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Familiar'!E43</f>
        <v>0</v>
      </c>
      <c r="F43" s="392">
        <f t="shared" si="9"/>
        <v>0</v>
      </c>
      <c r="G43" s="393">
        <f t="shared" si="10"/>
        <v>0</v>
      </c>
      <c r="I43" s="281"/>
      <c r="J43" s="281"/>
      <c r="K43" s="281"/>
      <c r="L43" s="281"/>
      <c r="M43" s="281"/>
      <c r="N43" s="281"/>
      <c r="O43" s="281"/>
      <c r="P43" s="155">
        <f t="shared" si="11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Familiar'!E44</f>
        <v>0</v>
      </c>
      <c r="F44" s="392">
        <f t="shared" si="9"/>
        <v>0</v>
      </c>
      <c r="G44" s="393">
        <f t="shared" si="10"/>
        <v>0</v>
      </c>
      <c r="I44" s="281"/>
      <c r="J44" s="281"/>
      <c r="K44" s="281"/>
      <c r="L44" s="281"/>
      <c r="M44" s="281"/>
      <c r="N44" s="281"/>
      <c r="O44" s="281"/>
      <c r="P44" s="155">
        <f t="shared" si="11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Familiar'!E45</f>
        <v>0</v>
      </c>
      <c r="F45" s="392">
        <f t="shared" si="9"/>
        <v>0</v>
      </c>
      <c r="G45" s="393">
        <f t="shared" si="10"/>
        <v>0</v>
      </c>
      <c r="I45" s="281"/>
      <c r="J45" s="281"/>
      <c r="K45" s="281"/>
      <c r="L45" s="281"/>
      <c r="M45" s="281"/>
      <c r="N45" s="281"/>
      <c r="O45" s="281"/>
      <c r="P45" s="155">
        <f t="shared" si="11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Familiar'!E46</f>
        <v>400</v>
      </c>
      <c r="F46" s="392">
        <f t="shared" si="9"/>
        <v>75</v>
      </c>
      <c r="G46" s="393">
        <f t="shared" si="10"/>
        <v>325</v>
      </c>
      <c r="I46" s="281">
        <v>35</v>
      </c>
      <c r="J46" s="281"/>
      <c r="K46" s="281"/>
      <c r="L46" s="281"/>
      <c r="M46" s="281"/>
      <c r="N46" s="281">
        <v>40</v>
      </c>
      <c r="O46" s="281"/>
      <c r="P46" s="155">
        <f t="shared" si="11"/>
        <v>75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Jan!I47</f>
        <v>61.38</v>
      </c>
      <c r="F47" s="392">
        <f t="shared" si="9"/>
        <v>1612.44</v>
      </c>
      <c r="G47" s="393">
        <f t="shared" si="10"/>
        <v>-1551.06</v>
      </c>
      <c r="I47" s="435">
        <v>61.38</v>
      </c>
      <c r="J47" s="281"/>
      <c r="K47" s="281">
        <v>18.5</v>
      </c>
      <c r="L47" s="281"/>
      <c r="M47" s="281"/>
      <c r="N47" s="281">
        <v>1532.56</v>
      </c>
      <c r="O47" s="281"/>
      <c r="P47" s="155">
        <f t="shared" si="11"/>
        <v>1612.44</v>
      </c>
      <c r="Q47" s="412" t="s">
        <v>222</v>
      </c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Familiar'!E48</f>
        <v>0</v>
      </c>
      <c r="F48" s="392">
        <f t="shared" si="9"/>
        <v>0</v>
      </c>
      <c r="G48" s="393">
        <f t="shared" si="10"/>
        <v>0</v>
      </c>
      <c r="I48" s="281"/>
      <c r="J48" s="281"/>
      <c r="K48" s="281"/>
      <c r="L48" s="281"/>
      <c r="M48" s="281"/>
      <c r="N48" s="281"/>
      <c r="O48" s="281"/>
      <c r="P48" s="155">
        <f t="shared" si="11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Familiar'!E49</f>
        <v>0</v>
      </c>
      <c r="F49" s="392">
        <f t="shared" si="9"/>
        <v>0</v>
      </c>
      <c r="G49" s="393">
        <f t="shared" si="10"/>
        <v>0</v>
      </c>
      <c r="I49" s="281"/>
      <c r="J49" s="281"/>
      <c r="K49" s="281"/>
      <c r="L49" s="281"/>
      <c r="M49" s="281"/>
      <c r="N49" s="281"/>
      <c r="O49" s="281"/>
      <c r="P49" s="155">
        <f t="shared" si="11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Familiar'!E50</f>
        <v>0</v>
      </c>
      <c r="F50" s="392">
        <f t="shared" si="9"/>
        <v>0</v>
      </c>
      <c r="G50" s="393">
        <f t="shared" si="10"/>
        <v>0</v>
      </c>
      <c r="I50" s="281"/>
      <c r="J50" s="281"/>
      <c r="K50" s="281"/>
      <c r="L50" s="281"/>
      <c r="M50" s="281"/>
      <c r="N50" s="281"/>
      <c r="O50" s="281"/>
      <c r="P50" s="155">
        <f t="shared" si="11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Familiar'!E51</f>
        <v>0</v>
      </c>
      <c r="F51" s="392">
        <f t="shared" si="9"/>
        <v>0</v>
      </c>
      <c r="G51" s="393">
        <f t="shared" si="10"/>
        <v>0</v>
      </c>
      <c r="I51" s="281"/>
      <c r="J51" s="281"/>
      <c r="K51" s="281"/>
      <c r="L51" s="281"/>
      <c r="M51" s="281"/>
      <c r="N51" s="281"/>
      <c r="O51" s="281"/>
      <c r="P51" s="155">
        <f t="shared" si="11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Familiar'!E52</f>
        <v>0</v>
      </c>
      <c r="F52" s="392">
        <f t="shared" si="9"/>
        <v>0</v>
      </c>
      <c r="G52" s="393">
        <f t="shared" si="10"/>
        <v>0</v>
      </c>
      <c r="I52" s="281"/>
      <c r="J52" s="281"/>
      <c r="K52" s="281"/>
      <c r="L52" s="281"/>
      <c r="M52" s="281"/>
      <c r="N52" s="281"/>
      <c r="O52" s="281"/>
      <c r="P52" s="155">
        <f t="shared" si="11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Familiar'!E53</f>
        <v>0</v>
      </c>
      <c r="F53" s="392">
        <f t="shared" si="9"/>
        <v>0</v>
      </c>
      <c r="G53" s="393">
        <f t="shared" si="10"/>
        <v>0</v>
      </c>
      <c r="I53" s="281"/>
      <c r="J53" s="281"/>
      <c r="K53" s="281"/>
      <c r="L53" s="281"/>
      <c r="M53" s="281"/>
      <c r="N53" s="281"/>
      <c r="O53" s="281"/>
      <c r="P53" s="155">
        <f t="shared" si="11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Familiar'!E54</f>
        <v>0</v>
      </c>
      <c r="F54" s="392">
        <f t="shared" si="9"/>
        <v>0</v>
      </c>
      <c r="G54" s="393">
        <f t="shared" si="10"/>
        <v>0</v>
      </c>
      <c r="I54" s="281"/>
      <c r="J54" s="281"/>
      <c r="K54" s="281"/>
      <c r="L54" s="281"/>
      <c r="M54" s="281"/>
      <c r="N54" s="281"/>
      <c r="O54" s="281"/>
      <c r="P54" s="155">
        <f t="shared" si="11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Familiar'!E55</f>
        <v>80</v>
      </c>
      <c r="F55" s="392">
        <f t="shared" si="9"/>
        <v>31.62</v>
      </c>
      <c r="G55" s="393">
        <f t="shared" si="10"/>
        <v>48.379999999999995</v>
      </c>
      <c r="I55" s="281">
        <v>15.63</v>
      </c>
      <c r="J55" s="281"/>
      <c r="K55" s="281">
        <v>15.99</v>
      </c>
      <c r="L55" s="281"/>
      <c r="M55" s="281"/>
      <c r="N55" s="281"/>
      <c r="O55" s="281"/>
      <c r="P55" s="155">
        <f t="shared" si="11"/>
        <v>31.62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Familiar'!E56</f>
        <v>0</v>
      </c>
      <c r="F56" s="392">
        <f t="shared" si="9"/>
        <v>0</v>
      </c>
      <c r="G56" s="393">
        <f t="shared" si="10"/>
        <v>0</v>
      </c>
      <c r="I56" s="281"/>
      <c r="J56" s="281"/>
      <c r="K56" s="281"/>
      <c r="L56" s="281"/>
      <c r="M56" s="281"/>
      <c r="N56" s="281"/>
      <c r="O56" s="281"/>
      <c r="P56" s="155">
        <f t="shared" si="11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Familiar'!E57</f>
        <v>0</v>
      </c>
      <c r="F57" s="392">
        <f t="shared" si="9"/>
        <v>0</v>
      </c>
      <c r="G57" s="393">
        <f t="shared" si="10"/>
        <v>0</v>
      </c>
      <c r="I57" s="281"/>
      <c r="J57" s="281"/>
      <c r="K57" s="281"/>
      <c r="L57" s="281"/>
      <c r="M57" s="281"/>
      <c r="N57" s="281"/>
      <c r="O57" s="281"/>
      <c r="P57" s="155">
        <f t="shared" si="11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Familiar'!E58</f>
        <v>0</v>
      </c>
      <c r="F58" s="392">
        <f t="shared" si="9"/>
        <v>0</v>
      </c>
      <c r="G58" s="393">
        <f t="shared" si="10"/>
        <v>0</v>
      </c>
      <c r="I58" s="281"/>
      <c r="J58" s="281"/>
      <c r="K58" s="281"/>
      <c r="L58" s="281"/>
      <c r="M58" s="281"/>
      <c r="N58" s="281"/>
      <c r="O58" s="281"/>
      <c r="P58" s="155">
        <f t="shared" si="11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Familiar'!E59</f>
        <v>0</v>
      </c>
      <c r="F59" s="392">
        <f t="shared" si="9"/>
        <v>0</v>
      </c>
      <c r="G59" s="393">
        <f t="shared" si="10"/>
        <v>0</v>
      </c>
      <c r="I59" s="281"/>
      <c r="J59" s="281"/>
      <c r="K59" s="281"/>
      <c r="L59" s="281"/>
      <c r="M59" s="281"/>
      <c r="N59" s="281"/>
      <c r="O59" s="281"/>
      <c r="P59" s="155">
        <f t="shared" si="11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Familiar'!E60</f>
        <v>210</v>
      </c>
      <c r="F60" s="392">
        <f t="shared" si="9"/>
        <v>210.5</v>
      </c>
      <c r="G60" s="393">
        <f t="shared" si="10"/>
        <v>-0.5</v>
      </c>
      <c r="I60" s="281"/>
      <c r="J60" s="281"/>
      <c r="K60" s="281">
        <v>210.5</v>
      </c>
      <c r="L60" s="281"/>
      <c r="M60" s="281"/>
      <c r="N60" s="281"/>
      <c r="O60" s="281"/>
      <c r="P60" s="155">
        <f t="shared" si="11"/>
        <v>210.5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Familiar'!E61</f>
        <v>0</v>
      </c>
      <c r="F61" s="392">
        <f t="shared" si="9"/>
        <v>0</v>
      </c>
      <c r="G61" s="393">
        <f t="shared" si="10"/>
        <v>0</v>
      </c>
      <c r="I61" s="281"/>
      <c r="J61" s="281"/>
      <c r="K61" s="281"/>
      <c r="L61" s="281"/>
      <c r="M61" s="281"/>
      <c r="N61" s="281"/>
      <c r="O61" s="281"/>
      <c r="P61" s="155">
        <f t="shared" si="11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Familiar'!E62</f>
        <v>0</v>
      </c>
      <c r="F62" s="392">
        <f t="shared" si="9"/>
        <v>0</v>
      </c>
      <c r="G62" s="393">
        <f t="shared" si="10"/>
        <v>0</v>
      </c>
      <c r="I62" s="281"/>
      <c r="J62" s="281"/>
      <c r="K62" s="281"/>
      <c r="L62" s="281"/>
      <c r="M62" s="281"/>
      <c r="N62" s="281"/>
      <c r="O62" s="281"/>
      <c r="P62" s="155">
        <f t="shared" si="11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Familiar'!E63</f>
        <v>0</v>
      </c>
      <c r="F63" s="392">
        <f t="shared" ref="F63:F84" si="12">P63</f>
        <v>0</v>
      </c>
      <c r="G63" s="393">
        <f t="shared" ref="G63:G94" si="13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4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Familiar'!E64</f>
        <v>0</v>
      </c>
      <c r="F64" s="392">
        <f t="shared" si="12"/>
        <v>0</v>
      </c>
      <c r="G64" s="393">
        <f t="shared" si="13"/>
        <v>0</v>
      </c>
      <c r="I64" s="281"/>
      <c r="J64" s="281"/>
      <c r="K64" s="281"/>
      <c r="L64" s="281"/>
      <c r="M64" s="281"/>
      <c r="N64" s="281"/>
      <c r="O64" s="281"/>
      <c r="P64" s="155">
        <f t="shared" si="14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Familiar'!E65</f>
        <v>0</v>
      </c>
      <c r="F65" s="392">
        <f t="shared" si="12"/>
        <v>0</v>
      </c>
      <c r="G65" s="393">
        <f t="shared" si="13"/>
        <v>0</v>
      </c>
      <c r="I65" s="281"/>
      <c r="J65" s="281"/>
      <c r="K65" s="281"/>
      <c r="L65" s="281"/>
      <c r="M65" s="281"/>
      <c r="N65" s="281"/>
      <c r="O65" s="281"/>
      <c r="P65" s="155">
        <f t="shared" si="14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Familiar'!E66</f>
        <v>0</v>
      </c>
      <c r="F66" s="392">
        <f t="shared" si="12"/>
        <v>0</v>
      </c>
      <c r="G66" s="393">
        <f t="shared" si="13"/>
        <v>0</v>
      </c>
      <c r="I66" s="281"/>
      <c r="J66" s="281"/>
      <c r="K66" s="281"/>
      <c r="L66" s="281"/>
      <c r="M66" s="281"/>
      <c r="N66" s="281"/>
      <c r="O66" s="281"/>
      <c r="P66" s="155">
        <f t="shared" si="14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Familiar'!E67</f>
        <v>0</v>
      </c>
      <c r="F67" s="392">
        <f t="shared" si="12"/>
        <v>0</v>
      </c>
      <c r="G67" s="393">
        <f t="shared" si="13"/>
        <v>0</v>
      </c>
      <c r="I67" s="281"/>
      <c r="J67" s="281"/>
      <c r="K67" s="281"/>
      <c r="L67" s="281"/>
      <c r="M67" s="281"/>
      <c r="N67" s="281"/>
      <c r="O67" s="281"/>
      <c r="P67" s="155">
        <f t="shared" si="14"/>
        <v>0</v>
      </c>
      <c r="Q67" s="412"/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Familiar'!E68</f>
        <v>200</v>
      </c>
      <c r="F68" s="392">
        <f t="shared" si="12"/>
        <v>200</v>
      </c>
      <c r="G68" s="393">
        <f t="shared" si="13"/>
        <v>0</v>
      </c>
      <c r="I68" s="281">
        <v>200</v>
      </c>
      <c r="J68" s="281"/>
      <c r="K68" s="281"/>
      <c r="L68" s="281"/>
      <c r="M68" s="281"/>
      <c r="N68" s="281"/>
      <c r="O68" s="281"/>
      <c r="P68" s="155">
        <f t="shared" si="14"/>
        <v>200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Familiar'!E69</f>
        <v>0</v>
      </c>
      <c r="F69" s="392">
        <f t="shared" si="12"/>
        <v>0</v>
      </c>
      <c r="G69" s="393">
        <f t="shared" si="13"/>
        <v>0</v>
      </c>
      <c r="I69" s="281"/>
      <c r="J69" s="281"/>
      <c r="K69" s="281"/>
      <c r="L69" s="281"/>
      <c r="M69" s="281"/>
      <c r="N69" s="281"/>
      <c r="O69" s="281"/>
      <c r="P69" s="155">
        <f t="shared" si="14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Familiar'!E70</f>
        <v>0</v>
      </c>
      <c r="F70" s="392">
        <f t="shared" si="12"/>
        <v>0</v>
      </c>
      <c r="G70" s="393">
        <f t="shared" si="13"/>
        <v>0</v>
      </c>
      <c r="I70" s="281"/>
      <c r="J70" s="281"/>
      <c r="K70" s="281"/>
      <c r="L70" s="281"/>
      <c r="M70" s="281"/>
      <c r="N70" s="281"/>
      <c r="O70" s="281"/>
      <c r="P70" s="155">
        <f t="shared" si="14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Familiar'!E71</f>
        <v>0</v>
      </c>
      <c r="F71" s="392">
        <f t="shared" si="12"/>
        <v>0</v>
      </c>
      <c r="G71" s="393">
        <f t="shared" si="13"/>
        <v>0</v>
      </c>
      <c r="I71" s="281"/>
      <c r="J71" s="281"/>
      <c r="K71" s="281"/>
      <c r="L71" s="281"/>
      <c r="M71" s="281"/>
      <c r="N71" s="281"/>
      <c r="O71" s="281"/>
      <c r="P71" s="155">
        <f t="shared" si="14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Familiar'!E72</f>
        <v>0</v>
      </c>
      <c r="F72" s="392">
        <f t="shared" si="12"/>
        <v>0</v>
      </c>
      <c r="G72" s="393">
        <f t="shared" si="13"/>
        <v>0</v>
      </c>
      <c r="I72" s="281"/>
      <c r="J72" s="281"/>
      <c r="K72" s="281"/>
      <c r="L72" s="281"/>
      <c r="M72" s="281"/>
      <c r="N72" s="281"/>
      <c r="O72" s="281"/>
      <c r="P72" s="155">
        <f t="shared" si="14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Familiar'!E73</f>
        <v>410</v>
      </c>
      <c r="F73" s="392">
        <f t="shared" si="12"/>
        <v>221.73000000000002</v>
      </c>
      <c r="G73" s="393">
        <f t="shared" si="13"/>
        <v>188.26999999999998</v>
      </c>
      <c r="I73" s="281">
        <v>48.9</v>
      </c>
      <c r="J73" s="281">
        <v>120</v>
      </c>
      <c r="K73" s="281"/>
      <c r="L73" s="281">
        <v>52.83</v>
      </c>
      <c r="M73" s="281"/>
      <c r="N73" s="281"/>
      <c r="O73" s="281"/>
      <c r="P73" s="155">
        <f t="shared" si="14"/>
        <v>221.73000000000002</v>
      </c>
      <c r="Q73" s="412" t="s">
        <v>223</v>
      </c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Familiar'!E74</f>
        <v>0</v>
      </c>
      <c r="F74" s="392">
        <f t="shared" si="12"/>
        <v>0</v>
      </c>
      <c r="G74" s="393">
        <f t="shared" si="13"/>
        <v>0</v>
      </c>
      <c r="I74" s="281"/>
      <c r="J74" s="281"/>
      <c r="K74" s="281"/>
      <c r="L74" s="281"/>
      <c r="M74" s="281"/>
      <c r="N74" s="281"/>
      <c r="O74" s="281"/>
      <c r="P74" s="155">
        <f t="shared" si="14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Familiar'!E75</f>
        <v>0</v>
      </c>
      <c r="F75" s="392">
        <f t="shared" si="12"/>
        <v>0</v>
      </c>
      <c r="G75" s="393">
        <f t="shared" si="13"/>
        <v>0</v>
      </c>
      <c r="I75" s="281"/>
      <c r="J75" s="281"/>
      <c r="K75" s="281"/>
      <c r="L75" s="281"/>
      <c r="M75" s="281"/>
      <c r="N75" s="281"/>
      <c r="O75" s="281"/>
      <c r="P75" s="155">
        <f t="shared" si="14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Familiar'!E76</f>
        <v>0</v>
      </c>
      <c r="F76" s="392">
        <f t="shared" si="12"/>
        <v>0</v>
      </c>
      <c r="G76" s="393">
        <f t="shared" si="13"/>
        <v>0</v>
      </c>
      <c r="I76" s="281"/>
      <c r="J76" s="281"/>
      <c r="K76" s="281"/>
      <c r="L76" s="281"/>
      <c r="M76" s="281"/>
      <c r="N76" s="281"/>
      <c r="O76" s="281"/>
      <c r="P76" s="155">
        <f t="shared" si="14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Familiar'!E77</f>
        <v>0</v>
      </c>
      <c r="F77" s="392">
        <f t="shared" si="12"/>
        <v>0</v>
      </c>
      <c r="G77" s="393">
        <f t="shared" si="13"/>
        <v>0</v>
      </c>
      <c r="I77" s="281"/>
      <c r="J77" s="281"/>
      <c r="K77" s="281"/>
      <c r="L77" s="281"/>
      <c r="M77" s="281"/>
      <c r="N77" s="281"/>
      <c r="O77" s="281"/>
      <c r="P77" s="155">
        <f t="shared" si="14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Familiar'!E78</f>
        <v>0</v>
      </c>
      <c r="F78" s="392">
        <f t="shared" si="12"/>
        <v>0</v>
      </c>
      <c r="G78" s="393">
        <f t="shared" si="13"/>
        <v>0</v>
      </c>
      <c r="I78" s="281"/>
      <c r="J78" s="281"/>
      <c r="K78" s="281"/>
      <c r="L78" s="281"/>
      <c r="M78" s="281"/>
      <c r="N78" s="281"/>
      <c r="O78" s="281"/>
      <c r="P78" s="155">
        <f t="shared" si="14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Familiar'!E79</f>
        <v>0</v>
      </c>
      <c r="F79" s="392">
        <f t="shared" si="12"/>
        <v>0</v>
      </c>
      <c r="G79" s="393">
        <f t="shared" si="13"/>
        <v>0</v>
      </c>
      <c r="I79" s="281"/>
      <c r="J79" s="281"/>
      <c r="K79" s="281"/>
      <c r="L79" s="281"/>
      <c r="M79" s="281"/>
      <c r="N79" s="281"/>
      <c r="O79" s="281"/>
      <c r="P79" s="155">
        <f t="shared" si="14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Familiar'!E80</f>
        <v>50</v>
      </c>
      <c r="F80" s="392">
        <f t="shared" si="12"/>
        <v>0</v>
      </c>
      <c r="G80" s="393">
        <f t="shared" si="13"/>
        <v>50</v>
      </c>
      <c r="I80" s="281"/>
      <c r="J80" s="281"/>
      <c r="K80" s="281"/>
      <c r="L80" s="281"/>
      <c r="M80" s="281"/>
      <c r="N80" s="281"/>
      <c r="O80" s="281"/>
      <c r="P80" s="155">
        <f t="shared" si="14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Familiar'!E81</f>
        <v>0</v>
      </c>
      <c r="F81" s="392">
        <f t="shared" si="12"/>
        <v>0</v>
      </c>
      <c r="G81" s="393">
        <f t="shared" si="13"/>
        <v>0</v>
      </c>
      <c r="I81" s="281"/>
      <c r="J81" s="281"/>
      <c r="K81" s="281"/>
      <c r="L81" s="281"/>
      <c r="M81" s="281"/>
      <c r="N81" s="281"/>
      <c r="O81" s="281"/>
      <c r="P81" s="155">
        <f t="shared" si="14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Familiar'!E83</f>
        <v>0</v>
      </c>
      <c r="F82" s="392">
        <f t="shared" si="12"/>
        <v>0</v>
      </c>
      <c r="G82" s="393">
        <f t="shared" si="13"/>
        <v>0</v>
      </c>
      <c r="I82" s="281"/>
      <c r="J82" s="281"/>
      <c r="K82" s="281"/>
      <c r="L82" s="281"/>
      <c r="M82" s="281"/>
      <c r="N82" s="281"/>
      <c r="O82" s="281"/>
      <c r="P82" s="155">
        <f t="shared" si="14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Familiar'!E83</f>
        <v>0</v>
      </c>
      <c r="F83" s="392">
        <f t="shared" si="12"/>
        <v>0</v>
      </c>
      <c r="G83" s="393">
        <f t="shared" si="13"/>
        <v>0</v>
      </c>
      <c r="I83" s="281"/>
      <c r="J83" s="281"/>
      <c r="K83" s="281"/>
      <c r="L83" s="281"/>
      <c r="M83" s="281"/>
      <c r="N83" s="281"/>
      <c r="O83" s="281"/>
      <c r="P83" s="155">
        <f t="shared" si="14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Familiar'!E84</f>
        <v>0</v>
      </c>
      <c r="F84" s="392">
        <f t="shared" si="12"/>
        <v>0</v>
      </c>
      <c r="G84" s="393">
        <f t="shared" si="13"/>
        <v>0</v>
      </c>
      <c r="I84" s="281"/>
      <c r="J84" s="281"/>
      <c r="K84" s="281"/>
      <c r="L84" s="281"/>
      <c r="M84" s="281"/>
      <c r="N84" s="281"/>
      <c r="O84" s="281"/>
      <c r="P84" s="155">
        <f t="shared" si="14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4636.38</v>
      </c>
      <c r="F85" s="305">
        <f>SUM(F31:F84)</f>
        <v>4294.2800000000007</v>
      </c>
      <c r="G85" s="436">
        <f>SUM(G31:G84)</f>
        <v>342.1</v>
      </c>
      <c r="I85" s="305">
        <f t="shared" ref="I85:P85" si="15">SUM(I31:I84)</f>
        <v>673.91</v>
      </c>
      <c r="J85" s="305">
        <f t="shared" si="15"/>
        <v>449.03</v>
      </c>
      <c r="K85" s="305">
        <f t="shared" si="15"/>
        <v>713.96</v>
      </c>
      <c r="L85" s="305">
        <f t="shared" si="15"/>
        <v>520.26</v>
      </c>
      <c r="M85" s="305">
        <f t="shared" si="15"/>
        <v>364.56</v>
      </c>
      <c r="N85" s="305">
        <f t="shared" si="15"/>
        <v>1572.56</v>
      </c>
      <c r="O85" s="305">
        <f t="shared" si="15"/>
        <v>0</v>
      </c>
      <c r="P85" s="305">
        <f t="shared" si="15"/>
        <v>4294.2800000000007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0.61360243515087354</v>
      </c>
      <c r="F86" s="309">
        <f>F85/F16</f>
        <v>0.48793091694125673</v>
      </c>
      <c r="G86" s="310"/>
      <c r="I86" s="309">
        <f t="shared" ref="I86:P86" si="16">I85/I16</f>
        <v>0.1000460213776722</v>
      </c>
      <c r="J86" s="309" t="e">
        <f t="shared" si="16"/>
        <v>#DIV/0!</v>
      </c>
      <c r="K86" s="309">
        <f t="shared" si="16"/>
        <v>0.37088831168831171</v>
      </c>
      <c r="L86" s="309">
        <f t="shared" si="16"/>
        <v>3.7161428571428572</v>
      </c>
      <c r="M86" s="309" t="e">
        <f t="shared" si="16"/>
        <v>#DIV/0!</v>
      </c>
      <c r="N86" s="309" t="e">
        <f t="shared" si="16"/>
        <v>#DIV/0!</v>
      </c>
      <c r="O86" s="309" t="e">
        <f t="shared" si="16"/>
        <v>#DIV/0!</v>
      </c>
      <c r="P86" s="309">
        <f t="shared" si="16"/>
        <v>0.48793091694125673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Familiar'!E87</f>
        <v>0</v>
      </c>
      <c r="F87" s="392">
        <f t="shared" ref="F87:F98" si="17">P87</f>
        <v>0</v>
      </c>
      <c r="G87" s="393">
        <f t="shared" ref="G87:G98" si="18">E87-F87</f>
        <v>0</v>
      </c>
      <c r="I87" s="281"/>
      <c r="J87" s="281"/>
      <c r="K87" s="281"/>
      <c r="L87" s="281"/>
      <c r="M87" s="281"/>
      <c r="N87" s="281"/>
      <c r="O87" s="281"/>
      <c r="P87" s="155">
        <f t="shared" ref="P87:P98" si="19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Familiar'!E88</f>
        <v>0</v>
      </c>
      <c r="F88" s="392">
        <f t="shared" si="17"/>
        <v>0</v>
      </c>
      <c r="G88" s="393">
        <f t="shared" si="18"/>
        <v>0</v>
      </c>
      <c r="I88" s="281"/>
      <c r="J88" s="281"/>
      <c r="K88" s="281"/>
      <c r="L88" s="281"/>
      <c r="M88" s="281"/>
      <c r="N88" s="281"/>
      <c r="O88" s="281"/>
      <c r="P88" s="155">
        <f t="shared" si="19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Familiar'!E89</f>
        <v>0</v>
      </c>
      <c r="F89" s="392">
        <f t="shared" si="17"/>
        <v>0</v>
      </c>
      <c r="G89" s="393">
        <f t="shared" si="18"/>
        <v>0</v>
      </c>
      <c r="I89" s="281"/>
      <c r="J89" s="281"/>
      <c r="K89" s="281"/>
      <c r="L89" s="281"/>
      <c r="M89" s="281"/>
      <c r="N89" s="281"/>
      <c r="O89" s="281"/>
      <c r="P89" s="155">
        <f t="shared" si="19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Familiar'!E90</f>
        <v>0</v>
      </c>
      <c r="F90" s="392">
        <f t="shared" si="17"/>
        <v>0</v>
      </c>
      <c r="G90" s="393">
        <f t="shared" si="18"/>
        <v>0</v>
      </c>
      <c r="I90" s="281"/>
      <c r="J90" s="281"/>
      <c r="K90" s="281"/>
      <c r="L90" s="281"/>
      <c r="M90" s="281"/>
      <c r="N90" s="281"/>
      <c r="O90" s="281"/>
      <c r="P90" s="155">
        <f t="shared" si="19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Familiar'!E91</f>
        <v>0</v>
      </c>
      <c r="F91" s="392">
        <f t="shared" si="17"/>
        <v>0</v>
      </c>
      <c r="G91" s="393">
        <f t="shared" si="18"/>
        <v>0</v>
      </c>
      <c r="I91" s="281"/>
      <c r="J91" s="281"/>
      <c r="K91" s="281"/>
      <c r="L91" s="281"/>
      <c r="M91" s="281"/>
      <c r="N91" s="281"/>
      <c r="O91" s="281"/>
      <c r="P91" s="155">
        <f t="shared" si="19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Familiar'!E92</f>
        <v>0</v>
      </c>
      <c r="F92" s="392">
        <f t="shared" si="17"/>
        <v>0</v>
      </c>
      <c r="G92" s="393">
        <f t="shared" si="18"/>
        <v>0</v>
      </c>
      <c r="I92" s="281"/>
      <c r="J92" s="281"/>
      <c r="K92" s="281"/>
      <c r="L92" s="281"/>
      <c r="M92" s="281"/>
      <c r="N92" s="281"/>
      <c r="O92" s="281"/>
      <c r="P92" s="155">
        <f t="shared" si="19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Familiar'!E93</f>
        <v>50</v>
      </c>
      <c r="F93" s="392">
        <f t="shared" si="17"/>
        <v>207.35</v>
      </c>
      <c r="G93" s="393">
        <f t="shared" si="18"/>
        <v>-157.35</v>
      </c>
      <c r="I93" s="281"/>
      <c r="J93" s="281"/>
      <c r="K93" s="281"/>
      <c r="L93" s="281"/>
      <c r="M93" s="281"/>
      <c r="N93" s="281">
        <v>207.35</v>
      </c>
      <c r="O93" s="281"/>
      <c r="P93" s="155">
        <f t="shared" si="19"/>
        <v>207.35</v>
      </c>
      <c r="Q93" s="412" t="s">
        <v>224</v>
      </c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Familiar'!E94</f>
        <v>140</v>
      </c>
      <c r="F94" s="392">
        <f t="shared" si="17"/>
        <v>200.82</v>
      </c>
      <c r="G94" s="393">
        <f t="shared" si="18"/>
        <v>-60.819999999999993</v>
      </c>
      <c r="I94" s="281">
        <v>140</v>
      </c>
      <c r="J94" s="281"/>
      <c r="K94" s="281"/>
      <c r="L94" s="281"/>
      <c r="M94" s="281"/>
      <c r="N94" s="281">
        <v>60.82</v>
      </c>
      <c r="O94" s="281"/>
      <c r="P94" s="155">
        <f t="shared" si="19"/>
        <v>200.82</v>
      </c>
      <c r="Q94" s="412" t="s">
        <v>225</v>
      </c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Familiar'!E95</f>
        <v>0</v>
      </c>
      <c r="F95" s="392">
        <f t="shared" si="17"/>
        <v>0</v>
      </c>
      <c r="G95" s="393">
        <f t="shared" si="18"/>
        <v>0</v>
      </c>
      <c r="I95" s="281"/>
      <c r="J95" s="281"/>
      <c r="K95" s="281"/>
      <c r="L95" s="281"/>
      <c r="M95" s="281"/>
      <c r="N95" s="281"/>
      <c r="O95" s="281"/>
      <c r="P95" s="155">
        <f t="shared" si="19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Familiar'!E96</f>
        <v>0</v>
      </c>
      <c r="F96" s="392">
        <f t="shared" si="17"/>
        <v>0</v>
      </c>
      <c r="G96" s="393">
        <f t="shared" si="18"/>
        <v>0</v>
      </c>
      <c r="I96" s="281"/>
      <c r="J96" s="281"/>
      <c r="K96" s="281"/>
      <c r="L96" s="281"/>
      <c r="M96" s="281"/>
      <c r="N96" s="281"/>
      <c r="O96" s="281"/>
      <c r="P96" s="155">
        <f t="shared" si="19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Familiar'!E97</f>
        <v>0</v>
      </c>
      <c r="F97" s="392">
        <f t="shared" si="17"/>
        <v>0</v>
      </c>
      <c r="G97" s="393">
        <f t="shared" si="18"/>
        <v>0</v>
      </c>
      <c r="I97" s="281"/>
      <c r="J97" s="281"/>
      <c r="K97" s="281"/>
      <c r="L97" s="281"/>
      <c r="M97" s="281"/>
      <c r="N97" s="281"/>
      <c r="O97" s="281"/>
      <c r="P97" s="155">
        <f t="shared" si="19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Familiar'!E98</f>
        <v>0</v>
      </c>
      <c r="F98" s="392">
        <f t="shared" si="17"/>
        <v>0</v>
      </c>
      <c r="G98" s="393">
        <f t="shared" si="18"/>
        <v>0</v>
      </c>
      <c r="I98" s="281"/>
      <c r="J98" s="281"/>
      <c r="K98" s="281"/>
      <c r="L98" s="281"/>
      <c r="M98" s="281"/>
      <c r="N98" s="281"/>
      <c r="O98" s="281"/>
      <c r="P98" s="155">
        <f t="shared" si="19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190</v>
      </c>
      <c r="F99" s="314">
        <f>SUM(F87:F98)</f>
        <v>408.16999999999996</v>
      </c>
      <c r="G99" s="315">
        <f>SUM(G87:G98)</f>
        <v>-218.17</v>
      </c>
      <c r="I99" s="314">
        <f t="shared" ref="I99:P99" si="20">SUM(I87:I98)</f>
        <v>140</v>
      </c>
      <c r="J99" s="314">
        <f t="shared" si="20"/>
        <v>0</v>
      </c>
      <c r="K99" s="314">
        <f t="shared" si="20"/>
        <v>0</v>
      </c>
      <c r="L99" s="314">
        <f t="shared" si="20"/>
        <v>0</v>
      </c>
      <c r="M99" s="314">
        <f t="shared" si="20"/>
        <v>0</v>
      </c>
      <c r="N99" s="314">
        <f t="shared" si="20"/>
        <v>268.17</v>
      </c>
      <c r="O99" s="314">
        <f t="shared" si="20"/>
        <v>0</v>
      </c>
      <c r="P99" s="314">
        <f t="shared" si="20"/>
        <v>408.16999999999996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2.5145579671784012E-2</v>
      </c>
      <c r="F100" s="440">
        <f>F99/F16</f>
        <v>4.6377684354050673E-2</v>
      </c>
      <c r="G100" s="441"/>
      <c r="I100" s="440">
        <f t="shared" ref="I100:P100" si="21">I99/I16</f>
        <v>2.0783847980997625E-2</v>
      </c>
      <c r="J100" s="440" t="e">
        <f t="shared" si="21"/>
        <v>#DIV/0!</v>
      </c>
      <c r="K100" s="440">
        <f t="shared" si="21"/>
        <v>0</v>
      </c>
      <c r="L100" s="440">
        <f t="shared" si="21"/>
        <v>0</v>
      </c>
      <c r="M100" s="440" t="e">
        <f t="shared" si="21"/>
        <v>#DIV/0!</v>
      </c>
      <c r="N100" s="440" t="e">
        <f t="shared" si="21"/>
        <v>#DIV/0!</v>
      </c>
      <c r="O100" s="440" t="e">
        <f t="shared" si="21"/>
        <v>#DIV/0!</v>
      </c>
      <c r="P100" s="440">
        <f t="shared" si="21"/>
        <v>4.6377684354050673E-2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Familiar'!E101</f>
        <v>700</v>
      </c>
      <c r="F101" s="392">
        <f>P101</f>
        <v>700</v>
      </c>
      <c r="G101" s="393">
        <f>E101-F101</f>
        <v>0</v>
      </c>
      <c r="I101" s="281">
        <v>700</v>
      </c>
      <c r="J101" s="281"/>
      <c r="K101" s="281"/>
      <c r="L101" s="281"/>
      <c r="M101" s="281"/>
      <c r="N101" s="281"/>
      <c r="O101" s="281"/>
      <c r="P101" s="155">
        <f>SUM(I101:O101)</f>
        <v>700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Familiar'!E102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Familiar'!E103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Familiar'!E104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700</v>
      </c>
      <c r="F105" s="444">
        <f>SUM(F101:F104)</f>
        <v>700</v>
      </c>
      <c r="G105" s="445">
        <f>SUM(G101:G104)</f>
        <v>0</v>
      </c>
      <c r="I105" s="444">
        <f t="shared" ref="I105:P105" si="22">SUM(I101:I104)</f>
        <v>700</v>
      </c>
      <c r="J105" s="444">
        <f t="shared" si="22"/>
        <v>0</v>
      </c>
      <c r="K105" s="444">
        <f t="shared" si="22"/>
        <v>0</v>
      </c>
      <c r="L105" s="444">
        <f t="shared" si="22"/>
        <v>0</v>
      </c>
      <c r="M105" s="444">
        <f t="shared" si="22"/>
        <v>0</v>
      </c>
      <c r="N105" s="444">
        <f t="shared" si="22"/>
        <v>0</v>
      </c>
      <c r="O105" s="444">
        <f t="shared" si="22"/>
        <v>0</v>
      </c>
      <c r="P105" s="444">
        <f t="shared" si="22"/>
        <v>700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9.2641609317099E-2</v>
      </c>
      <c r="F106" s="324">
        <f>F105/F16</f>
        <v>7.9536416316327685E-2</v>
      </c>
      <c r="G106" s="448"/>
      <c r="I106" s="324">
        <f t="shared" ref="I106:P106" si="23">I105/I16</f>
        <v>0.10391923990498812</v>
      </c>
      <c r="J106" s="324" t="e">
        <f t="shared" si="23"/>
        <v>#DIV/0!</v>
      </c>
      <c r="K106" s="324">
        <f t="shared" si="23"/>
        <v>0</v>
      </c>
      <c r="L106" s="324">
        <f t="shared" si="23"/>
        <v>0</v>
      </c>
      <c r="M106" s="324" t="e">
        <f t="shared" si="23"/>
        <v>#DIV/0!</v>
      </c>
      <c r="N106" s="324" t="e">
        <f t="shared" si="23"/>
        <v>#DIV/0!</v>
      </c>
      <c r="O106" s="324" t="e">
        <f t="shared" si="23"/>
        <v>#DIV/0!</v>
      </c>
      <c r="P106" s="324">
        <f t="shared" si="23"/>
        <v>7.9536416316327685E-2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Familiar'!E107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Familiar'!E108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Familiar'!E109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Familiar'!E110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4">SUM(I107:I110)</f>
        <v>0</v>
      </c>
      <c r="J111" s="450">
        <f t="shared" si="24"/>
        <v>0</v>
      </c>
      <c r="K111" s="450">
        <f t="shared" si="24"/>
        <v>0</v>
      </c>
      <c r="L111" s="450">
        <f t="shared" si="24"/>
        <v>0</v>
      </c>
      <c r="M111" s="450">
        <f t="shared" si="24"/>
        <v>0</v>
      </c>
      <c r="N111" s="450">
        <f t="shared" si="24"/>
        <v>0</v>
      </c>
      <c r="O111" s="450">
        <f t="shared" si="24"/>
        <v>0</v>
      </c>
      <c r="P111" s="450">
        <f t="shared" si="24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453">
        <f>E111/E16</f>
        <v>0</v>
      </c>
      <c r="F112" s="331">
        <f>F111/F16</f>
        <v>0</v>
      </c>
      <c r="G112" s="454"/>
      <c r="I112" s="331" t="e">
        <f>#DIV/0!</f>
        <v>#DIV/0!</v>
      </c>
      <c r="J112" s="331" t="e">
        <f t="shared" ref="J112:P112" si="25">J111/J16</f>
        <v>#DIV/0!</v>
      </c>
      <c r="K112" s="331">
        <f t="shared" si="25"/>
        <v>0</v>
      </c>
      <c r="L112" s="331">
        <f t="shared" si="25"/>
        <v>0</v>
      </c>
      <c r="M112" s="331" t="e">
        <f t="shared" si="25"/>
        <v>#DIV/0!</v>
      </c>
      <c r="N112" s="331" t="e">
        <f t="shared" si="25"/>
        <v>#DIV/0!</v>
      </c>
      <c r="O112" s="331" t="e">
        <f t="shared" si="25"/>
        <v>#DIV/0!</v>
      </c>
      <c r="P112" s="331">
        <f t="shared" si="25"/>
        <v>0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Familiar'!E113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Familiar'!E114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Familiar'!E115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6">SUM(I113:I115)</f>
        <v>0</v>
      </c>
      <c r="J116" s="457">
        <f t="shared" si="26"/>
        <v>0</v>
      </c>
      <c r="K116" s="457">
        <f t="shared" si="26"/>
        <v>0</v>
      </c>
      <c r="L116" s="457">
        <f t="shared" si="26"/>
        <v>0</v>
      </c>
      <c r="M116" s="457">
        <f t="shared" si="26"/>
        <v>0</v>
      </c>
      <c r="N116" s="457">
        <f t="shared" si="26"/>
        <v>0</v>
      </c>
      <c r="O116" s="457">
        <f t="shared" si="26"/>
        <v>0</v>
      </c>
      <c r="P116" s="457">
        <f t="shared" si="26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>
        <f>F116/F16</f>
        <v>0</v>
      </c>
      <c r="G117" s="460"/>
      <c r="I117" s="459">
        <f t="shared" ref="I117:P117" si="27">I116/I16</f>
        <v>0</v>
      </c>
      <c r="J117" s="459" t="e">
        <f t="shared" si="27"/>
        <v>#DIV/0!</v>
      </c>
      <c r="K117" s="459">
        <f t="shared" si="27"/>
        <v>0</v>
      </c>
      <c r="L117" s="459">
        <f t="shared" si="27"/>
        <v>0</v>
      </c>
      <c r="M117" s="459" t="e">
        <f t="shared" si="27"/>
        <v>#DIV/0!</v>
      </c>
      <c r="N117" s="459" t="e">
        <f t="shared" si="27"/>
        <v>#DIV/0!</v>
      </c>
      <c r="O117" s="459" t="e">
        <f t="shared" si="27"/>
        <v>#DIV/0!</v>
      </c>
      <c r="P117" s="459">
        <f t="shared" si="27"/>
        <v>0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5526.38</v>
      </c>
      <c r="F118" s="305">
        <f>F85+F99+F105+F111+F116</f>
        <v>5402.4500000000007</v>
      </c>
      <c r="G118" s="436">
        <f>SUM(G81:G117)</f>
        <v>-94.239999999999952</v>
      </c>
      <c r="I118" s="305">
        <f t="shared" ref="I118:P118" si="28">I85+I99+I105+I111+I116</f>
        <v>1513.9099999999999</v>
      </c>
      <c r="J118" s="305">
        <f t="shared" si="28"/>
        <v>449.03</v>
      </c>
      <c r="K118" s="305">
        <f t="shared" si="28"/>
        <v>713.96</v>
      </c>
      <c r="L118" s="305">
        <f t="shared" si="28"/>
        <v>520.26</v>
      </c>
      <c r="M118" s="305">
        <f t="shared" si="28"/>
        <v>364.56</v>
      </c>
      <c r="N118" s="305">
        <f t="shared" si="28"/>
        <v>1840.73</v>
      </c>
      <c r="O118" s="305">
        <f t="shared" si="28"/>
        <v>0</v>
      </c>
      <c r="P118" s="305">
        <f t="shared" si="28"/>
        <v>5402.4500000000007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0.7313896241397565</v>
      </c>
      <c r="F119" s="309">
        <f>F118/F16</f>
        <v>0.61384501761163512</v>
      </c>
      <c r="G119" s="310"/>
      <c r="I119" s="309">
        <f t="shared" ref="I119:P119" si="29">I118/I16</f>
        <v>0.22474910926365793</v>
      </c>
      <c r="J119" s="309" t="e">
        <f t="shared" si="29"/>
        <v>#DIV/0!</v>
      </c>
      <c r="K119" s="309">
        <f t="shared" si="29"/>
        <v>0.37088831168831171</v>
      </c>
      <c r="L119" s="309">
        <f t="shared" si="29"/>
        <v>3.7161428571428572</v>
      </c>
      <c r="M119" s="309" t="e">
        <f t="shared" si="29"/>
        <v>#DIV/0!</v>
      </c>
      <c r="N119" s="309" t="e">
        <f t="shared" si="29"/>
        <v>#DIV/0!</v>
      </c>
      <c r="O119" s="309" t="e">
        <f t="shared" si="29"/>
        <v>#DIV/0!</v>
      </c>
      <c r="P119" s="309">
        <f t="shared" si="29"/>
        <v>0.61384501761163512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Familiar'!E120</f>
        <v>50</v>
      </c>
      <c r="F120" s="392">
        <f t="shared" ref="F120:F164" si="30">P120</f>
        <v>19.899999999999999</v>
      </c>
      <c r="G120" s="393">
        <f t="shared" ref="G120:G164" si="31">E120-F120</f>
        <v>30.1</v>
      </c>
      <c r="I120" s="281"/>
      <c r="J120" s="281"/>
      <c r="K120" s="281"/>
      <c r="L120" s="281"/>
      <c r="M120" s="281"/>
      <c r="N120" s="281">
        <v>19.899999999999999</v>
      </c>
      <c r="O120" s="281"/>
      <c r="P120" s="155">
        <f t="shared" ref="P120:P164" si="32">SUM(I120:O120)</f>
        <v>19.899999999999999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Familiar'!E121</f>
        <v>0</v>
      </c>
      <c r="F121" s="392">
        <f t="shared" si="30"/>
        <v>0</v>
      </c>
      <c r="G121" s="393">
        <f t="shared" si="31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2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Familiar'!E122</f>
        <v>0</v>
      </c>
      <c r="F122" s="392">
        <f t="shared" si="30"/>
        <v>0</v>
      </c>
      <c r="G122" s="393">
        <f t="shared" si="31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2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Familiar'!E123</f>
        <v>0</v>
      </c>
      <c r="F123" s="392">
        <f t="shared" si="30"/>
        <v>0</v>
      </c>
      <c r="G123" s="393">
        <f t="shared" si="31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2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Familiar'!E124</f>
        <v>0</v>
      </c>
      <c r="F124" s="392">
        <f t="shared" si="30"/>
        <v>0</v>
      </c>
      <c r="G124" s="393">
        <f t="shared" si="31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2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Familiar'!E125</f>
        <v>0</v>
      </c>
      <c r="F125" s="392">
        <f t="shared" si="30"/>
        <v>0</v>
      </c>
      <c r="G125" s="393">
        <f t="shared" si="31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2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Familiar'!E126</f>
        <v>0</v>
      </c>
      <c r="F126" s="392">
        <f t="shared" si="30"/>
        <v>0</v>
      </c>
      <c r="G126" s="393">
        <f t="shared" si="31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2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Familiar'!E127</f>
        <v>0</v>
      </c>
      <c r="F127" s="392">
        <f t="shared" si="30"/>
        <v>0</v>
      </c>
      <c r="G127" s="393">
        <f t="shared" si="31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2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Familiar'!E128</f>
        <v>60</v>
      </c>
      <c r="F128" s="392">
        <f t="shared" si="30"/>
        <v>0</v>
      </c>
      <c r="G128" s="393">
        <f t="shared" si="31"/>
        <v>60</v>
      </c>
      <c r="I128" s="281"/>
      <c r="J128" s="281"/>
      <c r="K128" s="281"/>
      <c r="L128" s="281"/>
      <c r="M128" s="281"/>
      <c r="N128" s="281"/>
      <c r="O128" s="281"/>
      <c r="P128" s="155">
        <f t="shared" si="32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Familiar'!E129</f>
        <v>0</v>
      </c>
      <c r="F129" s="392">
        <f t="shared" si="30"/>
        <v>0</v>
      </c>
      <c r="G129" s="393">
        <f t="shared" si="31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2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Familiar'!E130</f>
        <v>90</v>
      </c>
      <c r="F130" s="392">
        <f t="shared" si="30"/>
        <v>0</v>
      </c>
      <c r="G130" s="393">
        <f t="shared" si="31"/>
        <v>90</v>
      </c>
      <c r="I130" s="281"/>
      <c r="J130" s="281"/>
      <c r="K130" s="281"/>
      <c r="L130" s="281"/>
      <c r="M130" s="281"/>
      <c r="N130" s="281"/>
      <c r="O130" s="281"/>
      <c r="P130" s="155">
        <f t="shared" si="32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Familiar'!E131</f>
        <v>0</v>
      </c>
      <c r="F131" s="392">
        <f t="shared" si="30"/>
        <v>0</v>
      </c>
      <c r="G131" s="393">
        <f t="shared" si="31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2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Familiar'!E132</f>
        <v>0</v>
      </c>
      <c r="F132" s="392">
        <f t="shared" si="30"/>
        <v>0</v>
      </c>
      <c r="G132" s="393">
        <f t="shared" si="31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2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Familiar'!E133</f>
        <v>0</v>
      </c>
      <c r="F133" s="392">
        <f t="shared" si="30"/>
        <v>0</v>
      </c>
      <c r="G133" s="393">
        <f t="shared" si="31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2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Familiar'!E134</f>
        <v>500</v>
      </c>
      <c r="F134" s="392">
        <f t="shared" si="30"/>
        <v>0</v>
      </c>
      <c r="G134" s="393">
        <f t="shared" si="31"/>
        <v>500</v>
      </c>
      <c r="I134" s="281"/>
      <c r="J134" s="281"/>
      <c r="K134" s="281"/>
      <c r="L134" s="281"/>
      <c r="M134" s="281"/>
      <c r="N134" s="281"/>
      <c r="O134" s="281"/>
      <c r="P134" s="155">
        <f t="shared" si="32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Familiar'!E135</f>
        <v>0</v>
      </c>
      <c r="F135" s="392">
        <f t="shared" si="30"/>
        <v>0</v>
      </c>
      <c r="G135" s="393">
        <f t="shared" si="31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2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Familiar'!E136</f>
        <v>0</v>
      </c>
      <c r="F136" s="392">
        <f t="shared" si="30"/>
        <v>0</v>
      </c>
      <c r="G136" s="393">
        <f t="shared" si="31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2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Familiar'!E137</f>
        <v>0</v>
      </c>
      <c r="F137" s="392">
        <f t="shared" si="30"/>
        <v>0</v>
      </c>
      <c r="G137" s="393">
        <f t="shared" si="31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2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Familiar'!E138</f>
        <v>0</v>
      </c>
      <c r="F138" s="392">
        <f t="shared" si="30"/>
        <v>0</v>
      </c>
      <c r="G138" s="393">
        <f t="shared" si="31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2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Familiar'!E139</f>
        <v>0</v>
      </c>
      <c r="F139" s="392">
        <f t="shared" si="30"/>
        <v>0</v>
      </c>
      <c r="G139" s="393">
        <f t="shared" si="31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2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Familiar'!E140</f>
        <v>0</v>
      </c>
      <c r="F140" s="392">
        <f t="shared" si="30"/>
        <v>0</v>
      </c>
      <c r="G140" s="393">
        <f t="shared" si="31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2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Familiar'!E141</f>
        <v>0</v>
      </c>
      <c r="F141" s="392">
        <f t="shared" si="30"/>
        <v>3135.61</v>
      </c>
      <c r="G141" s="393">
        <f t="shared" si="31"/>
        <v>-3135.61</v>
      </c>
      <c r="I141" s="281">
        <v>3135.61</v>
      </c>
      <c r="J141" s="281"/>
      <c r="K141" s="281"/>
      <c r="L141" s="281"/>
      <c r="M141" s="281"/>
      <c r="N141" s="281"/>
      <c r="O141" s="281"/>
      <c r="P141" s="155">
        <f t="shared" si="32"/>
        <v>3135.61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Familiar'!E142</f>
        <v>0</v>
      </c>
      <c r="F142" s="392">
        <f t="shared" si="30"/>
        <v>0</v>
      </c>
      <c r="G142" s="393">
        <f t="shared" si="31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2"/>
        <v>0</v>
      </c>
      <c r="Q142" s="412"/>
    </row>
    <row r="143" spans="1:17" ht="24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Familiar'!E143</f>
        <v>100</v>
      </c>
      <c r="F143" s="392">
        <f t="shared" si="30"/>
        <v>0</v>
      </c>
      <c r="G143" s="393">
        <f t="shared" si="31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2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Familiar'!E144</f>
        <v>0</v>
      </c>
      <c r="F144" s="392">
        <f t="shared" si="30"/>
        <v>0</v>
      </c>
      <c r="G144" s="393">
        <f t="shared" si="31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2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Familiar'!E145</f>
        <v>0</v>
      </c>
      <c r="F145" s="392">
        <f t="shared" si="30"/>
        <v>0</v>
      </c>
      <c r="G145" s="393">
        <f t="shared" si="31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2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Familiar'!E146</f>
        <v>55</v>
      </c>
      <c r="F146" s="392">
        <f t="shared" si="30"/>
        <v>229.67</v>
      </c>
      <c r="G146" s="393">
        <f t="shared" si="31"/>
        <v>-174.67</v>
      </c>
      <c r="I146" s="281">
        <v>80</v>
      </c>
      <c r="J146" s="281"/>
      <c r="K146" s="281"/>
      <c r="L146" s="281"/>
      <c r="M146" s="281"/>
      <c r="N146" s="281">
        <v>149.66999999999999</v>
      </c>
      <c r="O146" s="281"/>
      <c r="P146" s="155">
        <f t="shared" si="32"/>
        <v>229.67</v>
      </c>
      <c r="Q146" s="412" t="s">
        <v>227</v>
      </c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Familiar'!E147</f>
        <v>0</v>
      </c>
      <c r="F147" s="392">
        <f t="shared" si="30"/>
        <v>39.979999999999997</v>
      </c>
      <c r="G147" s="393">
        <f t="shared" si="31"/>
        <v>-39.979999999999997</v>
      </c>
      <c r="I147" s="281"/>
      <c r="J147" s="281"/>
      <c r="K147" s="281"/>
      <c r="L147" s="281"/>
      <c r="M147" s="281"/>
      <c r="N147" s="281">
        <v>39.979999999999997</v>
      </c>
      <c r="O147" s="281"/>
      <c r="P147" s="155">
        <f t="shared" si="32"/>
        <v>39.979999999999997</v>
      </c>
      <c r="Q147" s="412" t="s">
        <v>228</v>
      </c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Familiar'!E148</f>
        <v>0</v>
      </c>
      <c r="F148" s="392">
        <f t="shared" si="30"/>
        <v>21.33</v>
      </c>
      <c r="G148" s="393">
        <f t="shared" si="31"/>
        <v>-21.33</v>
      </c>
      <c r="I148" s="281"/>
      <c r="J148" s="281"/>
      <c r="K148" s="281"/>
      <c r="L148" s="281"/>
      <c r="M148" s="281"/>
      <c r="N148" s="281">
        <v>21.33</v>
      </c>
      <c r="O148" s="281"/>
      <c r="P148" s="155">
        <f t="shared" si="32"/>
        <v>21.33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Familiar'!E149</f>
        <v>50</v>
      </c>
      <c r="F149" s="392">
        <f t="shared" si="30"/>
        <v>0</v>
      </c>
      <c r="G149" s="393">
        <f t="shared" si="31"/>
        <v>50</v>
      </c>
      <c r="I149" s="281"/>
      <c r="J149" s="281"/>
      <c r="K149" s="281"/>
      <c r="L149" s="281"/>
      <c r="M149" s="281"/>
      <c r="N149" s="281"/>
      <c r="O149" s="281"/>
      <c r="P149" s="155">
        <f t="shared" si="32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Familiar'!E150</f>
        <v>0</v>
      </c>
      <c r="F150" s="392">
        <f t="shared" si="30"/>
        <v>0</v>
      </c>
      <c r="G150" s="393">
        <f t="shared" si="31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2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Familiar'!E151</f>
        <v>0</v>
      </c>
      <c r="F151" s="392">
        <f t="shared" si="30"/>
        <v>0</v>
      </c>
      <c r="G151" s="393">
        <f t="shared" si="31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2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Familiar'!E152</f>
        <v>0</v>
      </c>
      <c r="F152" s="392">
        <f t="shared" si="30"/>
        <v>0</v>
      </c>
      <c r="G152" s="393">
        <f t="shared" si="31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2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Familiar'!E153</f>
        <v>50</v>
      </c>
      <c r="F153" s="392">
        <f t="shared" si="30"/>
        <v>49.99</v>
      </c>
      <c r="G153" s="393">
        <f t="shared" si="31"/>
        <v>9.9999999999980105E-3</v>
      </c>
      <c r="I153" s="281"/>
      <c r="J153" s="281"/>
      <c r="K153" s="281"/>
      <c r="L153" s="281"/>
      <c r="M153" s="281"/>
      <c r="N153" s="281">
        <v>49.99</v>
      </c>
      <c r="O153" s="281"/>
      <c r="P153" s="155">
        <f t="shared" si="32"/>
        <v>49.99</v>
      </c>
      <c r="Q153" s="412" t="s">
        <v>229</v>
      </c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Familiar'!E154</f>
        <v>219.16</v>
      </c>
      <c r="F154" s="392">
        <f t="shared" si="30"/>
        <v>292.41000000000003</v>
      </c>
      <c r="G154" s="393">
        <f t="shared" si="31"/>
        <v>-73.250000000000028</v>
      </c>
      <c r="I154" s="281"/>
      <c r="J154" s="281"/>
      <c r="K154" s="281"/>
      <c r="L154" s="281"/>
      <c r="M154" s="281"/>
      <c r="N154" s="281">
        <v>292.41000000000003</v>
      </c>
      <c r="O154" s="281"/>
      <c r="P154" s="155">
        <f t="shared" si="32"/>
        <v>292.41000000000003</v>
      </c>
      <c r="Q154" s="412" t="s">
        <v>230</v>
      </c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Familiar'!E155</f>
        <v>0</v>
      </c>
      <c r="F155" s="392">
        <f t="shared" si="30"/>
        <v>0</v>
      </c>
      <c r="G155" s="393">
        <f t="shared" si="31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2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Familiar'!E156</f>
        <v>0</v>
      </c>
      <c r="F156" s="392">
        <f t="shared" si="30"/>
        <v>0</v>
      </c>
      <c r="G156" s="393">
        <f t="shared" si="31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2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Familiar'!E157</f>
        <v>0</v>
      </c>
      <c r="F157" s="392">
        <f t="shared" si="30"/>
        <v>0</v>
      </c>
      <c r="G157" s="393">
        <f t="shared" si="31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2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Familiar'!E158</f>
        <v>0</v>
      </c>
      <c r="F158" s="392">
        <f t="shared" si="30"/>
        <v>0</v>
      </c>
      <c r="G158" s="393">
        <f t="shared" si="31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2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Familiar'!E159</f>
        <v>0</v>
      </c>
      <c r="F159" s="392">
        <f t="shared" si="30"/>
        <v>0</v>
      </c>
      <c r="G159" s="393">
        <f t="shared" si="31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2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Familiar'!E160</f>
        <v>0</v>
      </c>
      <c r="F160" s="392">
        <f t="shared" si="30"/>
        <v>0</v>
      </c>
      <c r="G160" s="393">
        <f t="shared" si="31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2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Familiar'!E161</f>
        <v>0</v>
      </c>
      <c r="F161" s="392">
        <f t="shared" si="30"/>
        <v>0</v>
      </c>
      <c r="G161" s="393">
        <f t="shared" si="31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2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Familiar'!E162</f>
        <v>0</v>
      </c>
      <c r="F162" s="392">
        <f t="shared" si="30"/>
        <v>0</v>
      </c>
      <c r="G162" s="393">
        <f t="shared" si="31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2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Familiar'!E163</f>
        <v>0</v>
      </c>
      <c r="F163" s="392">
        <f t="shared" si="30"/>
        <v>0</v>
      </c>
      <c r="G163" s="393">
        <f t="shared" si="31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2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Familiar'!E164</f>
        <v>0</v>
      </c>
      <c r="F164" s="392">
        <f t="shared" si="30"/>
        <v>0</v>
      </c>
      <c r="G164" s="393">
        <f t="shared" si="31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2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1174.1600000000001</v>
      </c>
      <c r="F165" s="343">
        <f>SUM(F120:F164)</f>
        <v>3788.89</v>
      </c>
      <c r="G165" s="343">
        <f>SUM(G120:G164)</f>
        <v>-2614.73</v>
      </c>
      <c r="I165" s="343">
        <f t="shared" ref="I165:P165" si="33">SUM(I120:I164)</f>
        <v>3215.61</v>
      </c>
      <c r="J165" s="343">
        <f t="shared" si="33"/>
        <v>0</v>
      </c>
      <c r="K165" s="343">
        <f t="shared" si="33"/>
        <v>0</v>
      </c>
      <c r="L165" s="343">
        <f t="shared" si="33"/>
        <v>0</v>
      </c>
      <c r="M165" s="343">
        <f t="shared" si="33"/>
        <v>0</v>
      </c>
      <c r="N165" s="343">
        <f t="shared" si="33"/>
        <v>573.28</v>
      </c>
      <c r="O165" s="343">
        <f t="shared" si="33"/>
        <v>0</v>
      </c>
      <c r="P165" s="343">
        <f t="shared" si="33"/>
        <v>3788.89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0.15539438856537852</v>
      </c>
      <c r="F166" s="464">
        <f>F165/F16</f>
        <v>0.43050676059538689</v>
      </c>
      <c r="G166" s="464"/>
      <c r="I166" s="464">
        <f t="shared" ref="I166:P166" si="34">I165/I16</f>
        <v>0.47737678147268409</v>
      </c>
      <c r="J166" s="464" t="e">
        <f t="shared" si="34"/>
        <v>#DIV/0!</v>
      </c>
      <c r="K166" s="464">
        <f t="shared" si="34"/>
        <v>0</v>
      </c>
      <c r="L166" s="464">
        <f t="shared" si="34"/>
        <v>0</v>
      </c>
      <c r="M166" s="464" t="e">
        <f t="shared" si="34"/>
        <v>#DIV/0!</v>
      </c>
      <c r="N166" s="464" t="e">
        <f t="shared" si="34"/>
        <v>#DIV/0!</v>
      </c>
      <c r="O166" s="464" t="e">
        <f t="shared" si="34"/>
        <v>#DIV/0!</v>
      </c>
      <c r="P166" s="464">
        <f t="shared" si="34"/>
        <v>0.43050676059538689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6700.54</v>
      </c>
      <c r="F167" s="465">
        <f>F118+F165</f>
        <v>9191.34</v>
      </c>
      <c r="G167" s="465">
        <f>G118+G165</f>
        <v>-2708.97</v>
      </c>
      <c r="I167" s="466">
        <f t="shared" ref="I167:P167" si="35">I85+I165+I99+I105+I111+I116</f>
        <v>4729.5200000000004</v>
      </c>
      <c r="J167" s="467">
        <f t="shared" si="35"/>
        <v>449.03</v>
      </c>
      <c r="K167" s="467">
        <f t="shared" si="35"/>
        <v>713.96</v>
      </c>
      <c r="L167" s="467">
        <f t="shared" si="35"/>
        <v>520.26</v>
      </c>
      <c r="M167" s="467">
        <f t="shared" si="35"/>
        <v>364.56</v>
      </c>
      <c r="N167" s="467">
        <f t="shared" si="35"/>
        <v>2414.0100000000002</v>
      </c>
      <c r="O167" s="467">
        <f t="shared" si="35"/>
        <v>0</v>
      </c>
      <c r="P167" s="468">
        <f t="shared" si="35"/>
        <v>9191.34</v>
      </c>
    </row>
    <row r="168" spans="1:17" ht="18" customHeight="1" x14ac:dyDescent="0.25">
      <c r="C168" s="98"/>
      <c r="D168" s="98"/>
      <c r="E168" s="336">
        <f>E167/E16</f>
        <v>0.88678401270513496</v>
      </c>
      <c r="F168" s="336">
        <f>F167/F16</f>
        <v>1.044351778207022</v>
      </c>
      <c r="G168" s="469"/>
      <c r="I168" s="336">
        <f t="shared" ref="I168:P168" si="36">I167/I16</f>
        <v>0.70212589073634213</v>
      </c>
      <c r="J168" s="336" t="e">
        <f t="shared" si="36"/>
        <v>#DIV/0!</v>
      </c>
      <c r="K168" s="336">
        <f t="shared" si="36"/>
        <v>0.37088831168831171</v>
      </c>
      <c r="L168" s="336">
        <f t="shared" si="36"/>
        <v>3.7161428571428572</v>
      </c>
      <c r="M168" s="336" t="e">
        <f t="shared" si="36"/>
        <v>#DIV/0!</v>
      </c>
      <c r="N168" s="336" t="e">
        <f t="shared" si="36"/>
        <v>#DIV/0!</v>
      </c>
      <c r="O168" s="336" t="e">
        <f t="shared" si="36"/>
        <v>#DIV/0!</v>
      </c>
      <c r="P168" s="336">
        <f t="shared" si="36"/>
        <v>1.044351778207022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22.5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362">
        <v>7.01</v>
      </c>
      <c r="F171" s="365">
        <f>E171</f>
        <v>7.01</v>
      </c>
      <c r="G171" s="365"/>
      <c r="I171" s="477">
        <f>F171</f>
        <v>7.01</v>
      </c>
      <c r="J171" s="477">
        <f t="shared" ref="J171:O171" si="37">I180</f>
        <v>2013.4899999999998</v>
      </c>
      <c r="K171" s="477">
        <f t="shared" si="37"/>
        <v>1564.4599999999998</v>
      </c>
      <c r="L171" s="477">
        <f t="shared" si="37"/>
        <v>2775.5</v>
      </c>
      <c r="M171" s="477">
        <f t="shared" si="37"/>
        <v>2395.2399999999998</v>
      </c>
      <c r="N171" s="477">
        <f t="shared" si="37"/>
        <v>2030.6799999999998</v>
      </c>
      <c r="O171" s="477">
        <f t="shared" si="37"/>
        <v>-383.33000000000038</v>
      </c>
      <c r="P171" s="477">
        <f>E171</f>
        <v>7.01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7556</v>
      </c>
      <c r="F172" s="365">
        <f>F16</f>
        <v>8801</v>
      </c>
      <c r="G172" s="365">
        <f>F172-E172</f>
        <v>1245</v>
      </c>
      <c r="I172" s="478">
        <f t="shared" ref="I172:P172" si="38">I16</f>
        <v>6736</v>
      </c>
      <c r="J172" s="478">
        <f t="shared" si="38"/>
        <v>0</v>
      </c>
      <c r="K172" s="478">
        <f t="shared" si="38"/>
        <v>1925</v>
      </c>
      <c r="L172" s="478">
        <f t="shared" si="38"/>
        <v>140</v>
      </c>
      <c r="M172" s="478">
        <f t="shared" si="38"/>
        <v>0</v>
      </c>
      <c r="N172" s="478">
        <f t="shared" si="38"/>
        <v>0</v>
      </c>
      <c r="O172" s="478">
        <f t="shared" si="38"/>
        <v>0</v>
      </c>
      <c r="P172" s="478">
        <f t="shared" si="38"/>
        <v>8801</v>
      </c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39">I27</f>
        <v>0</v>
      </c>
      <c r="J173" s="480">
        <f t="shared" si="39"/>
        <v>0</v>
      </c>
      <c r="K173" s="480">
        <f t="shared" si="39"/>
        <v>0</v>
      </c>
      <c r="L173" s="480">
        <f t="shared" si="39"/>
        <v>0</v>
      </c>
      <c r="M173" s="480">
        <f t="shared" si="39"/>
        <v>0</v>
      </c>
      <c r="N173" s="480">
        <f t="shared" si="39"/>
        <v>0</v>
      </c>
      <c r="O173" s="480">
        <f t="shared" si="39"/>
        <v>0</v>
      </c>
      <c r="P173" s="480">
        <f t="shared" si="39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4636.38</v>
      </c>
      <c r="F174" s="365">
        <f>F85</f>
        <v>4294.2800000000007</v>
      </c>
      <c r="G174" s="365">
        <f t="shared" ref="G174:G179" si="40">E174-F174</f>
        <v>342.09999999999945</v>
      </c>
      <c r="I174" s="480">
        <f t="shared" ref="I174:P174" si="41">I85</f>
        <v>673.91</v>
      </c>
      <c r="J174" s="480">
        <f t="shared" si="41"/>
        <v>449.03</v>
      </c>
      <c r="K174" s="480">
        <f t="shared" si="41"/>
        <v>713.96</v>
      </c>
      <c r="L174" s="480">
        <f t="shared" si="41"/>
        <v>520.26</v>
      </c>
      <c r="M174" s="480">
        <f t="shared" si="41"/>
        <v>364.56</v>
      </c>
      <c r="N174" s="480">
        <f t="shared" si="41"/>
        <v>1572.56</v>
      </c>
      <c r="O174" s="480">
        <f t="shared" si="41"/>
        <v>0</v>
      </c>
      <c r="P174" s="480">
        <f t="shared" si="41"/>
        <v>4294.2800000000007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190</v>
      </c>
      <c r="F175" s="365">
        <f>F99</f>
        <v>408.16999999999996</v>
      </c>
      <c r="G175" s="365">
        <f t="shared" si="40"/>
        <v>-218.16999999999996</v>
      </c>
      <c r="I175" s="480">
        <f t="shared" ref="I175:P175" si="42">I99</f>
        <v>140</v>
      </c>
      <c r="J175" s="480">
        <f t="shared" si="42"/>
        <v>0</v>
      </c>
      <c r="K175" s="480">
        <f t="shared" si="42"/>
        <v>0</v>
      </c>
      <c r="L175" s="480">
        <f t="shared" si="42"/>
        <v>0</v>
      </c>
      <c r="M175" s="480">
        <f t="shared" si="42"/>
        <v>0</v>
      </c>
      <c r="N175" s="480">
        <f t="shared" si="42"/>
        <v>268.17</v>
      </c>
      <c r="O175" s="480">
        <f t="shared" si="42"/>
        <v>0</v>
      </c>
      <c r="P175" s="480">
        <f t="shared" si="42"/>
        <v>408.16999999999996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700</v>
      </c>
      <c r="F176" s="365">
        <f>F105</f>
        <v>700</v>
      </c>
      <c r="G176" s="365">
        <f t="shared" si="40"/>
        <v>0</v>
      </c>
      <c r="I176" s="480">
        <f t="shared" ref="I176:P176" si="43">I105</f>
        <v>700</v>
      </c>
      <c r="J176" s="480">
        <f t="shared" si="43"/>
        <v>0</v>
      </c>
      <c r="K176" s="480">
        <f t="shared" si="43"/>
        <v>0</v>
      </c>
      <c r="L176" s="480">
        <f t="shared" si="43"/>
        <v>0</v>
      </c>
      <c r="M176" s="480">
        <f t="shared" si="43"/>
        <v>0</v>
      </c>
      <c r="N176" s="480">
        <f t="shared" si="43"/>
        <v>0</v>
      </c>
      <c r="O176" s="480">
        <f t="shared" si="43"/>
        <v>0</v>
      </c>
      <c r="P176" s="480">
        <f t="shared" si="43"/>
        <v>700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0"/>
        <v>0</v>
      </c>
      <c r="I177" s="480">
        <f t="shared" ref="I177:P177" si="44">I111</f>
        <v>0</v>
      </c>
      <c r="J177" s="480">
        <f t="shared" si="44"/>
        <v>0</v>
      </c>
      <c r="K177" s="480">
        <f t="shared" si="44"/>
        <v>0</v>
      </c>
      <c r="L177" s="480">
        <f t="shared" si="44"/>
        <v>0</v>
      </c>
      <c r="M177" s="480">
        <f t="shared" si="44"/>
        <v>0</v>
      </c>
      <c r="N177" s="480">
        <f t="shared" si="44"/>
        <v>0</v>
      </c>
      <c r="O177" s="480">
        <f t="shared" si="44"/>
        <v>0</v>
      </c>
      <c r="P177" s="480">
        <f t="shared" si="44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0"/>
        <v>0</v>
      </c>
      <c r="I178" s="480">
        <f t="shared" ref="I178:P178" si="45">I116</f>
        <v>0</v>
      </c>
      <c r="J178" s="480">
        <f t="shared" si="45"/>
        <v>0</v>
      </c>
      <c r="K178" s="480">
        <f t="shared" si="45"/>
        <v>0</v>
      </c>
      <c r="L178" s="480">
        <f t="shared" si="45"/>
        <v>0</v>
      </c>
      <c r="M178" s="480">
        <f t="shared" si="45"/>
        <v>0</v>
      </c>
      <c r="N178" s="480">
        <f t="shared" si="45"/>
        <v>0</v>
      </c>
      <c r="O178" s="480">
        <f t="shared" si="45"/>
        <v>0</v>
      </c>
      <c r="P178" s="480">
        <f t="shared" si="45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1174.1600000000001</v>
      </c>
      <c r="F179" s="365">
        <f>F165</f>
        <v>3788.89</v>
      </c>
      <c r="G179" s="365">
        <f t="shared" si="40"/>
        <v>-2614.7299999999996</v>
      </c>
      <c r="I179" s="480">
        <f t="shared" ref="I179:P179" si="46">I165</f>
        <v>3215.61</v>
      </c>
      <c r="J179" s="480">
        <f t="shared" si="46"/>
        <v>0</v>
      </c>
      <c r="K179" s="480">
        <f t="shared" si="46"/>
        <v>0</v>
      </c>
      <c r="L179" s="480">
        <f t="shared" si="46"/>
        <v>0</v>
      </c>
      <c r="M179" s="480">
        <f t="shared" si="46"/>
        <v>0</v>
      </c>
      <c r="N179" s="480">
        <f t="shared" si="46"/>
        <v>573.28</v>
      </c>
      <c r="O179" s="480">
        <f t="shared" si="46"/>
        <v>0</v>
      </c>
      <c r="P179" s="480">
        <f t="shared" si="46"/>
        <v>3788.89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862.47000000000025</v>
      </c>
      <c r="F180" s="365">
        <f>F171+F172-SUM(F173:F179)</f>
        <v>-383.32999999999993</v>
      </c>
      <c r="G180" s="365">
        <f>F180-E180</f>
        <v>-1245.8000000000002</v>
      </c>
      <c r="I180" s="481">
        <f t="shared" ref="I180:P180" si="47">I171+I172-SUM(I173:I179)</f>
        <v>2013.4899999999998</v>
      </c>
      <c r="J180" s="481">
        <f t="shared" si="47"/>
        <v>1564.4599999999998</v>
      </c>
      <c r="K180" s="481">
        <f t="shared" si="47"/>
        <v>2775.5</v>
      </c>
      <c r="L180" s="481">
        <f t="shared" si="47"/>
        <v>2395.2399999999998</v>
      </c>
      <c r="M180" s="481">
        <f t="shared" si="47"/>
        <v>2030.6799999999998</v>
      </c>
      <c r="N180" s="481">
        <f t="shared" si="47"/>
        <v>-383.33000000000038</v>
      </c>
      <c r="O180" s="481">
        <f t="shared" si="47"/>
        <v>-383.33000000000038</v>
      </c>
      <c r="P180" s="481">
        <f t="shared" si="47"/>
        <v>-383.32999999999993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1058"/>
  <sheetViews>
    <sheetView zoomScaleNormal="100" workbookViewId="0">
      <pane xSplit="3" ySplit="6" topLeftCell="I146" activePane="bottomRight" state="frozen"/>
      <selection pane="topRight" activeCell="K1" sqref="K1"/>
      <selection pane="bottomLeft" activeCell="A160" sqref="A160"/>
      <selection pane="bottomRight" activeCell="C155" sqref="C155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2.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Fevereiro</v>
      </c>
      <c r="F5" s="632"/>
      <c r="G5" s="632"/>
      <c r="I5" s="633" t="s">
        <v>233</v>
      </c>
      <c r="J5" s="633"/>
      <c r="K5" s="633"/>
      <c r="L5" s="633"/>
      <c r="M5" s="633"/>
      <c r="N5" s="633"/>
      <c r="O5" s="633"/>
      <c r="P5" s="633"/>
    </row>
    <row r="6" spans="1:17" ht="22.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Familiar'!F7</f>
        <v>7216</v>
      </c>
      <c r="F7" s="392">
        <f t="shared" ref="F7:F15" si="0">P7</f>
        <v>5716</v>
      </c>
      <c r="G7" s="393">
        <f t="shared" ref="G7:G15" si="1">F7-E7</f>
        <v>-1500</v>
      </c>
      <c r="I7" s="281">
        <v>5716</v>
      </c>
      <c r="J7" s="281"/>
      <c r="K7" s="281"/>
      <c r="L7" s="281"/>
      <c r="M7" s="281"/>
      <c r="N7" s="281"/>
      <c r="O7" s="281"/>
      <c r="P7" s="155">
        <f t="shared" ref="P7:P15" si="2">SUM(I7:O7)</f>
        <v>5716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Familiar'!F8</f>
        <v>340</v>
      </c>
      <c r="F8" s="392">
        <f t="shared" si="0"/>
        <v>335</v>
      </c>
      <c r="G8" s="393">
        <f t="shared" si="1"/>
        <v>-5</v>
      </c>
      <c r="I8" s="281">
        <v>200</v>
      </c>
      <c r="J8" s="281"/>
      <c r="K8" s="281"/>
      <c r="L8" s="281">
        <v>135</v>
      </c>
      <c r="M8" s="281"/>
      <c r="N8" s="281"/>
      <c r="O8" s="281"/>
      <c r="P8" s="155">
        <f t="shared" si="2"/>
        <v>335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Familiar'!F9</f>
        <v>0</v>
      </c>
      <c r="F9" s="392">
        <f t="shared" si="0"/>
        <v>0</v>
      </c>
      <c r="G9" s="393">
        <f t="shared" si="1"/>
        <v>0</v>
      </c>
      <c r="I9" s="281"/>
      <c r="J9" s="299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Familiar'!F10</f>
        <v>0</v>
      </c>
      <c r="F10" s="392">
        <f t="shared" si="0"/>
        <v>1248</v>
      </c>
      <c r="G10" s="393">
        <f t="shared" si="1"/>
        <v>1248</v>
      </c>
      <c r="I10" s="299"/>
      <c r="J10" s="281">
        <v>300</v>
      </c>
      <c r="K10" s="281">
        <v>460</v>
      </c>
      <c r="L10" s="281">
        <v>160</v>
      </c>
      <c r="M10" s="281">
        <v>328</v>
      </c>
      <c r="N10" s="281"/>
      <c r="O10" s="281"/>
      <c r="P10" s="155">
        <f t="shared" si="2"/>
        <v>1248</v>
      </c>
      <c r="Q10" s="380" t="s">
        <v>234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Familiar'!F11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Familiar'!F12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Familiar'!F13</f>
        <v>0</v>
      </c>
      <c r="F13" s="392">
        <f t="shared" si="0"/>
        <v>1500</v>
      </c>
      <c r="G13" s="393">
        <f t="shared" si="1"/>
        <v>1500</v>
      </c>
      <c r="I13" s="281"/>
      <c r="J13" s="281">
        <v>1500</v>
      </c>
      <c r="K13" s="281"/>
      <c r="L13" s="281"/>
      <c r="M13" s="281"/>
      <c r="N13" s="281"/>
      <c r="O13" s="281"/>
      <c r="P13" s="155">
        <f t="shared" si="2"/>
        <v>1500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Familiar'!F14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Familiar'!F15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7556</v>
      </c>
      <c r="F16" s="401">
        <f>SUM(F7:F15)</f>
        <v>8799</v>
      </c>
      <c r="G16" s="402">
        <f>SUM(G7:G15)</f>
        <v>1243</v>
      </c>
      <c r="I16" s="401">
        <f t="shared" ref="I16:P16" si="3">SUM(I7:I15)</f>
        <v>5916</v>
      </c>
      <c r="J16" s="401">
        <f t="shared" si="3"/>
        <v>1800</v>
      </c>
      <c r="K16" s="401">
        <f t="shared" si="3"/>
        <v>460</v>
      </c>
      <c r="L16" s="401">
        <f t="shared" si="3"/>
        <v>295</v>
      </c>
      <c r="M16" s="401">
        <f t="shared" si="3"/>
        <v>328</v>
      </c>
      <c r="N16" s="401">
        <f t="shared" si="3"/>
        <v>0</v>
      </c>
      <c r="O16" s="401">
        <f t="shared" si="3"/>
        <v>0</v>
      </c>
      <c r="P16" s="401">
        <f t="shared" si="3"/>
        <v>8799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Familiar'!F19</f>
        <v>0</v>
      </c>
      <c r="F19" s="392">
        <f t="shared" ref="F19:F26" si="4">P19</f>
        <v>0</v>
      </c>
      <c r="G19" s="393">
        <f t="shared" ref="G19:G26" si="5">F19-E19</f>
        <v>0</v>
      </c>
      <c r="I19" s="281"/>
      <c r="J19" s="281"/>
      <c r="K19" s="281"/>
      <c r="L19" s="281"/>
      <c r="M19" s="281"/>
      <c r="N19" s="281"/>
      <c r="O19" s="281"/>
      <c r="P19" s="155">
        <f t="shared" ref="P19:P26" si="6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Familiar'!F20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6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Familiar'!F21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6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Familiar'!F22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6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Familiar'!F23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6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Familiar'!F24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6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Familiar'!F25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6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Familiar'!F26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6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7">SUM(I19:I26)</f>
        <v>0</v>
      </c>
      <c r="J27" s="415">
        <f t="shared" si="7"/>
        <v>0</v>
      </c>
      <c r="K27" s="415">
        <f t="shared" si="7"/>
        <v>0</v>
      </c>
      <c r="L27" s="415">
        <f t="shared" si="7"/>
        <v>0</v>
      </c>
      <c r="M27" s="415">
        <f t="shared" si="7"/>
        <v>0</v>
      </c>
      <c r="N27" s="415">
        <f t="shared" si="7"/>
        <v>0</v>
      </c>
      <c r="O27" s="415">
        <f t="shared" si="7"/>
        <v>0</v>
      </c>
      <c r="P27" s="415">
        <f t="shared" si="7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>
        <f>F27/F16</f>
        <v>0</v>
      </c>
      <c r="G28" s="420"/>
      <c r="I28" s="419">
        <f t="shared" ref="I28:P28" si="8">I27/I16</f>
        <v>0</v>
      </c>
      <c r="J28" s="419">
        <f t="shared" si="8"/>
        <v>0</v>
      </c>
      <c r="K28" s="419">
        <f t="shared" si="8"/>
        <v>0</v>
      </c>
      <c r="L28" s="419">
        <f t="shared" si="8"/>
        <v>0</v>
      </c>
      <c r="M28" s="419">
        <f t="shared" si="8"/>
        <v>0</v>
      </c>
      <c r="N28" s="419" t="e">
        <f t="shared" si="8"/>
        <v>#DIV/0!</v>
      </c>
      <c r="O28" s="419" t="e">
        <f t="shared" si="8"/>
        <v>#DIV/0!</v>
      </c>
      <c r="P28" s="419">
        <f t="shared" si="8"/>
        <v>0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2.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Familiar'!F31</f>
        <v>0</v>
      </c>
      <c r="F31" s="392">
        <f t="shared" ref="F31:F62" si="9">P31</f>
        <v>0</v>
      </c>
      <c r="G31" s="393">
        <f t="shared" ref="G31:G62" si="10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1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Familiar'!F32</f>
        <v>0</v>
      </c>
      <c r="F32" s="392">
        <f t="shared" si="9"/>
        <v>0</v>
      </c>
      <c r="G32" s="393">
        <f t="shared" si="10"/>
        <v>0</v>
      </c>
      <c r="I32" s="281"/>
      <c r="J32" s="281"/>
      <c r="K32" s="281"/>
      <c r="L32" s="281"/>
      <c r="M32" s="281"/>
      <c r="N32" s="281"/>
      <c r="O32" s="281"/>
      <c r="P32" s="155">
        <f t="shared" si="11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Familiar'!F33</f>
        <v>0</v>
      </c>
      <c r="F33" s="392">
        <f t="shared" si="9"/>
        <v>0</v>
      </c>
      <c r="G33" s="393">
        <f t="shared" si="10"/>
        <v>0</v>
      </c>
      <c r="I33" s="281"/>
      <c r="J33" s="281"/>
      <c r="K33" s="281"/>
      <c r="L33" s="281"/>
      <c r="M33" s="281"/>
      <c r="N33" s="281"/>
      <c r="O33" s="281"/>
      <c r="P33" s="155">
        <f t="shared" si="11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Familiar'!F34</f>
        <v>0</v>
      </c>
      <c r="F34" s="392">
        <f t="shared" si="9"/>
        <v>0</v>
      </c>
      <c r="G34" s="393">
        <f t="shared" si="10"/>
        <v>0</v>
      </c>
      <c r="I34" s="281"/>
      <c r="J34" s="281"/>
      <c r="K34" s="281"/>
      <c r="L34" s="281"/>
      <c r="M34" s="281"/>
      <c r="N34" s="281"/>
      <c r="O34" s="281"/>
      <c r="P34" s="155">
        <f t="shared" si="11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Familiar'!F35</f>
        <v>125</v>
      </c>
      <c r="F35" s="392">
        <f t="shared" si="9"/>
        <v>185.7</v>
      </c>
      <c r="G35" s="393">
        <f t="shared" si="10"/>
        <v>-60.699999999999989</v>
      </c>
      <c r="I35" s="281"/>
      <c r="J35" s="281"/>
      <c r="K35" s="281"/>
      <c r="L35" s="281"/>
      <c r="M35" s="281"/>
      <c r="N35" s="281">
        <v>185.7</v>
      </c>
      <c r="O35" s="281"/>
      <c r="P35" s="155">
        <f t="shared" si="11"/>
        <v>185.7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Familiar'!F36</f>
        <v>0</v>
      </c>
      <c r="F36" s="392">
        <f t="shared" si="9"/>
        <v>60</v>
      </c>
      <c r="G36" s="393">
        <f t="shared" si="10"/>
        <v>-60</v>
      </c>
      <c r="I36" s="281">
        <v>60</v>
      </c>
      <c r="J36" s="281"/>
      <c r="K36" s="281"/>
      <c r="L36" s="281"/>
      <c r="M36" s="281"/>
      <c r="N36" s="281"/>
      <c r="O36" s="281"/>
      <c r="P36" s="155">
        <f t="shared" si="11"/>
        <v>60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Familiar'!F37</f>
        <v>0</v>
      </c>
      <c r="F37" s="392">
        <f t="shared" si="9"/>
        <v>69</v>
      </c>
      <c r="G37" s="393">
        <f t="shared" si="10"/>
        <v>-69</v>
      </c>
      <c r="I37" s="281">
        <v>69</v>
      </c>
      <c r="J37" s="281"/>
      <c r="K37" s="281"/>
      <c r="L37" s="281"/>
      <c r="M37" s="281"/>
      <c r="N37" s="281"/>
      <c r="O37" s="281"/>
      <c r="P37" s="155">
        <f t="shared" si="11"/>
        <v>69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Familiar'!F38</f>
        <v>0</v>
      </c>
      <c r="F38" s="392">
        <f t="shared" si="9"/>
        <v>0</v>
      </c>
      <c r="G38" s="393">
        <f t="shared" si="10"/>
        <v>0</v>
      </c>
      <c r="I38" s="281"/>
      <c r="J38" s="281"/>
      <c r="K38" s="281"/>
      <c r="L38" s="281"/>
      <c r="M38" s="281"/>
      <c r="N38" s="281"/>
      <c r="O38" s="281"/>
      <c r="P38" s="155">
        <f t="shared" si="11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Familiar'!F39</f>
        <v>0</v>
      </c>
      <c r="F39" s="392">
        <f t="shared" si="9"/>
        <v>0</v>
      </c>
      <c r="G39" s="393">
        <f t="shared" si="10"/>
        <v>0</v>
      </c>
      <c r="I39" s="281"/>
      <c r="J39" s="281"/>
      <c r="K39" s="281"/>
      <c r="L39" s="281"/>
      <c r="M39" s="281"/>
      <c r="N39" s="281"/>
      <c r="O39" s="281"/>
      <c r="P39" s="155">
        <f t="shared" si="11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Familiar'!F40</f>
        <v>3100</v>
      </c>
      <c r="F40" s="392">
        <f t="shared" si="9"/>
        <v>3370.5299999999997</v>
      </c>
      <c r="G40" s="393">
        <f t="shared" si="10"/>
        <v>-270.52999999999975</v>
      </c>
      <c r="I40" s="281">
        <f>644.79+42</f>
        <v>686.79</v>
      </c>
      <c r="J40" s="281">
        <f>1100+30.85</f>
        <v>1130.8499999999999</v>
      </c>
      <c r="K40" s="281">
        <f>615.88+103.98</f>
        <v>719.86</v>
      </c>
      <c r="L40" s="281">
        <f>287.35+80</f>
        <v>367.35</v>
      </c>
      <c r="M40" s="281">
        <v>379.21</v>
      </c>
      <c r="N40" s="281">
        <v>86.47</v>
      </c>
      <c r="O40" s="281"/>
      <c r="P40" s="155">
        <f t="shared" si="11"/>
        <v>3370.5299999999997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Familiar'!F41</f>
        <v>0</v>
      </c>
      <c r="F41" s="392">
        <f t="shared" si="9"/>
        <v>0</v>
      </c>
      <c r="G41" s="393">
        <f t="shared" si="10"/>
        <v>0</v>
      </c>
      <c r="I41" s="299"/>
      <c r="J41" s="281"/>
      <c r="K41" s="281"/>
      <c r="L41" s="281"/>
      <c r="M41" s="281"/>
      <c r="N41" s="281"/>
      <c r="O41" s="281"/>
      <c r="P41" s="155">
        <f t="shared" si="11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Familiar'!F42</f>
        <v>0</v>
      </c>
      <c r="F42" s="392">
        <f t="shared" si="9"/>
        <v>0</v>
      </c>
      <c r="G42" s="393">
        <f t="shared" si="10"/>
        <v>0</v>
      </c>
      <c r="I42" s="281"/>
      <c r="J42" s="299"/>
      <c r="K42" s="281"/>
      <c r="L42" s="281"/>
      <c r="M42" s="299"/>
      <c r="N42" s="281"/>
      <c r="O42" s="281"/>
      <c r="P42" s="134">
        <f t="shared" si="11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Familiar'!F43</f>
        <v>0</v>
      </c>
      <c r="F43" s="392">
        <f t="shared" si="9"/>
        <v>0</v>
      </c>
      <c r="G43" s="393">
        <f t="shared" si="10"/>
        <v>0</v>
      </c>
      <c r="I43" s="281"/>
      <c r="J43" s="281"/>
      <c r="K43" s="281"/>
      <c r="L43" s="281"/>
      <c r="M43" s="281"/>
      <c r="N43" s="281"/>
      <c r="O43" s="281"/>
      <c r="P43" s="155">
        <f t="shared" si="11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Familiar'!F44</f>
        <v>0</v>
      </c>
      <c r="F44" s="392">
        <f t="shared" si="9"/>
        <v>0</v>
      </c>
      <c r="G44" s="393">
        <f t="shared" si="10"/>
        <v>0</v>
      </c>
      <c r="I44" s="281"/>
      <c r="J44" s="281"/>
      <c r="K44" s="281"/>
      <c r="L44" s="281"/>
      <c r="M44" s="281"/>
      <c r="N44" s="281"/>
      <c r="O44" s="281"/>
      <c r="P44" s="155">
        <f t="shared" si="11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Familiar'!F45</f>
        <v>0</v>
      </c>
      <c r="F45" s="392">
        <f t="shared" si="9"/>
        <v>0</v>
      </c>
      <c r="G45" s="393">
        <f t="shared" si="10"/>
        <v>0</v>
      </c>
      <c r="I45" s="281"/>
      <c r="J45" s="281"/>
      <c r="K45" s="281"/>
      <c r="L45" s="281"/>
      <c r="M45" s="281"/>
      <c r="N45" s="281"/>
      <c r="O45" s="281"/>
      <c r="P45" s="155">
        <f t="shared" si="11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Familiar'!F46</f>
        <v>400</v>
      </c>
      <c r="F46" s="392">
        <f t="shared" si="9"/>
        <v>483</v>
      </c>
      <c r="G46" s="393">
        <f t="shared" si="10"/>
        <v>-83</v>
      </c>
      <c r="I46" s="281">
        <v>100</v>
      </c>
      <c r="J46" s="281">
        <v>198</v>
      </c>
      <c r="K46" s="281"/>
      <c r="L46" s="281">
        <v>90</v>
      </c>
      <c r="M46" s="281"/>
      <c r="N46" s="281">
        <v>95</v>
      </c>
      <c r="O46" s="281"/>
      <c r="P46" s="155">
        <f t="shared" si="11"/>
        <v>483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Familiar'!F47</f>
        <v>1430</v>
      </c>
      <c r="F47" s="392">
        <f t="shared" si="9"/>
        <v>1422.58</v>
      </c>
      <c r="G47" s="393">
        <f t="shared" si="10"/>
        <v>7.4200000000000728</v>
      </c>
      <c r="I47" s="281"/>
      <c r="J47" s="281"/>
      <c r="K47" s="281"/>
      <c r="L47" s="281"/>
      <c r="M47" s="281"/>
      <c r="N47" s="281">
        <v>1422.58</v>
      </c>
      <c r="O47" s="281"/>
      <c r="P47" s="155">
        <f t="shared" si="11"/>
        <v>1422.58</v>
      </c>
      <c r="Q47" s="412" t="s">
        <v>235</v>
      </c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Familiar'!F48</f>
        <v>0</v>
      </c>
      <c r="F48" s="392">
        <f t="shared" si="9"/>
        <v>0</v>
      </c>
      <c r="G48" s="393">
        <f t="shared" si="10"/>
        <v>0</v>
      </c>
      <c r="I48" s="281"/>
      <c r="J48" s="281"/>
      <c r="K48" s="281"/>
      <c r="L48" s="281"/>
      <c r="M48" s="281"/>
      <c r="N48" s="281"/>
      <c r="O48" s="281"/>
      <c r="P48" s="155">
        <f t="shared" si="11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Familiar'!F49</f>
        <v>0</v>
      </c>
      <c r="F49" s="392">
        <f t="shared" si="9"/>
        <v>0</v>
      </c>
      <c r="G49" s="393">
        <f t="shared" si="10"/>
        <v>0</v>
      </c>
      <c r="I49" s="281"/>
      <c r="J49" s="281"/>
      <c r="K49" s="281"/>
      <c r="L49" s="281"/>
      <c r="M49" s="281"/>
      <c r="N49" s="281"/>
      <c r="O49" s="281"/>
      <c r="P49" s="155">
        <f t="shared" si="11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Familiar'!F50</f>
        <v>0</v>
      </c>
      <c r="F50" s="392">
        <f t="shared" si="9"/>
        <v>0</v>
      </c>
      <c r="G50" s="393">
        <f t="shared" si="10"/>
        <v>0</v>
      </c>
      <c r="I50" s="281"/>
      <c r="J50" s="281"/>
      <c r="K50" s="281"/>
      <c r="L50" s="281"/>
      <c r="M50" s="281"/>
      <c r="N50" s="281"/>
      <c r="O50" s="281"/>
      <c r="P50" s="155">
        <f t="shared" si="11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Familiar'!F51</f>
        <v>0</v>
      </c>
      <c r="F51" s="392">
        <f t="shared" si="9"/>
        <v>0</v>
      </c>
      <c r="G51" s="393">
        <f t="shared" si="10"/>
        <v>0</v>
      </c>
      <c r="I51" s="281"/>
      <c r="J51" s="281"/>
      <c r="K51" s="281"/>
      <c r="L51" s="281"/>
      <c r="M51" s="281"/>
      <c r="N51" s="281"/>
      <c r="O51" s="281"/>
      <c r="P51" s="155">
        <f t="shared" si="11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Familiar'!F52</f>
        <v>0</v>
      </c>
      <c r="F52" s="392">
        <f t="shared" si="9"/>
        <v>0</v>
      </c>
      <c r="G52" s="393">
        <f t="shared" si="10"/>
        <v>0</v>
      </c>
      <c r="I52" s="281"/>
      <c r="J52" s="281"/>
      <c r="K52" s="281"/>
      <c r="L52" s="281"/>
      <c r="M52" s="281"/>
      <c r="N52" s="281"/>
      <c r="O52" s="281"/>
      <c r="P52" s="155">
        <f t="shared" si="11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Familiar'!F53</f>
        <v>0</v>
      </c>
      <c r="F53" s="392">
        <f t="shared" si="9"/>
        <v>0</v>
      </c>
      <c r="G53" s="393">
        <f t="shared" si="10"/>
        <v>0</v>
      </c>
      <c r="I53" s="281"/>
      <c r="J53" s="281"/>
      <c r="K53" s="281"/>
      <c r="L53" s="281"/>
      <c r="M53" s="281"/>
      <c r="N53" s="281"/>
      <c r="O53" s="281"/>
      <c r="P53" s="155">
        <f t="shared" si="11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Familiar'!F54</f>
        <v>0</v>
      </c>
      <c r="F54" s="392">
        <f t="shared" si="9"/>
        <v>0</v>
      </c>
      <c r="G54" s="393">
        <f t="shared" si="10"/>
        <v>0</v>
      </c>
      <c r="I54" s="281"/>
      <c r="J54" s="281"/>
      <c r="K54" s="281"/>
      <c r="L54" s="281"/>
      <c r="M54" s="281"/>
      <c r="N54" s="281"/>
      <c r="O54" s="281"/>
      <c r="P54" s="155">
        <f t="shared" si="11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Familiar'!F55</f>
        <v>80</v>
      </c>
      <c r="F55" s="392">
        <f t="shared" si="9"/>
        <v>50.63</v>
      </c>
      <c r="G55" s="393">
        <f t="shared" si="10"/>
        <v>29.369999999999997</v>
      </c>
      <c r="I55" s="281"/>
      <c r="J55" s="281"/>
      <c r="K55" s="281"/>
      <c r="L55" s="281">
        <v>50.63</v>
      </c>
      <c r="M55" s="281"/>
      <c r="N55" s="299"/>
      <c r="O55" s="281"/>
      <c r="P55" s="155">
        <f t="shared" si="11"/>
        <v>50.63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Familiar'!F56</f>
        <v>0</v>
      </c>
      <c r="F56" s="392">
        <f t="shared" si="9"/>
        <v>0</v>
      </c>
      <c r="G56" s="393">
        <f t="shared" si="10"/>
        <v>0</v>
      </c>
      <c r="I56" s="281"/>
      <c r="J56" s="281"/>
      <c r="K56" s="281"/>
      <c r="L56" s="281"/>
      <c r="M56" s="281"/>
      <c r="N56" s="281"/>
      <c r="O56" s="281"/>
      <c r="P56" s="155">
        <f t="shared" si="11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Familiar'!F57</f>
        <v>0</v>
      </c>
      <c r="F57" s="392">
        <f t="shared" si="9"/>
        <v>0</v>
      </c>
      <c r="G57" s="393">
        <f t="shared" si="10"/>
        <v>0</v>
      </c>
      <c r="I57" s="281"/>
      <c r="J57" s="281"/>
      <c r="K57" s="281"/>
      <c r="L57" s="281"/>
      <c r="M57" s="281"/>
      <c r="N57" s="281"/>
      <c r="O57" s="281"/>
      <c r="P57" s="155">
        <f t="shared" si="11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Familiar'!F58</f>
        <v>0</v>
      </c>
      <c r="F58" s="392">
        <f t="shared" si="9"/>
        <v>0</v>
      </c>
      <c r="G58" s="393">
        <f t="shared" si="10"/>
        <v>0</v>
      </c>
      <c r="I58" s="281"/>
      <c r="J58" s="281"/>
      <c r="K58" s="281"/>
      <c r="L58" s="281"/>
      <c r="M58" s="281"/>
      <c r="N58" s="281"/>
      <c r="O58" s="281"/>
      <c r="P58" s="155">
        <f t="shared" si="11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Familiar'!F59</f>
        <v>0</v>
      </c>
      <c r="F59" s="392">
        <f t="shared" si="9"/>
        <v>0</v>
      </c>
      <c r="G59" s="393">
        <f t="shared" si="10"/>
        <v>0</v>
      </c>
      <c r="I59" s="281"/>
      <c r="J59" s="281"/>
      <c r="K59" s="281"/>
      <c r="L59" s="281"/>
      <c r="M59" s="281"/>
      <c r="N59" s="281"/>
      <c r="O59" s="281"/>
      <c r="P59" s="155">
        <f t="shared" si="11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Familiar'!F60</f>
        <v>0</v>
      </c>
      <c r="F60" s="392">
        <f t="shared" si="9"/>
        <v>0</v>
      </c>
      <c r="G60" s="393">
        <f t="shared" si="10"/>
        <v>0</v>
      </c>
      <c r="I60" s="281"/>
      <c r="J60" s="281"/>
      <c r="K60" s="281"/>
      <c r="L60" s="281"/>
      <c r="M60" s="281"/>
      <c r="N60" s="281"/>
      <c r="O60" s="281"/>
      <c r="P60" s="155">
        <f t="shared" si="11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Familiar'!F61</f>
        <v>0</v>
      </c>
      <c r="F61" s="392">
        <f t="shared" si="9"/>
        <v>0</v>
      </c>
      <c r="G61" s="393">
        <f t="shared" si="10"/>
        <v>0</v>
      </c>
      <c r="I61" s="281"/>
      <c r="J61" s="281"/>
      <c r="K61" s="281"/>
      <c r="L61" s="281"/>
      <c r="M61" s="281"/>
      <c r="N61" s="281"/>
      <c r="O61" s="281"/>
      <c r="P61" s="155">
        <f t="shared" si="11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Familiar'!F62</f>
        <v>0</v>
      </c>
      <c r="F62" s="392">
        <f t="shared" si="9"/>
        <v>0</v>
      </c>
      <c r="G62" s="393">
        <f t="shared" si="10"/>
        <v>0</v>
      </c>
      <c r="I62" s="281"/>
      <c r="J62" s="281"/>
      <c r="K62" s="281"/>
      <c r="L62" s="281"/>
      <c r="M62" s="281"/>
      <c r="N62" s="281"/>
      <c r="O62" s="281"/>
      <c r="P62" s="155">
        <f t="shared" si="11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Familiar'!F63</f>
        <v>0</v>
      </c>
      <c r="F63" s="392">
        <f t="shared" ref="F63:F84" si="12">P63</f>
        <v>0</v>
      </c>
      <c r="G63" s="393">
        <f t="shared" ref="G63:G94" si="13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4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Familiar'!F64</f>
        <v>0</v>
      </c>
      <c r="F64" s="392">
        <f t="shared" si="12"/>
        <v>0</v>
      </c>
      <c r="G64" s="393">
        <f t="shared" si="13"/>
        <v>0</v>
      </c>
      <c r="I64" s="281"/>
      <c r="J64" s="281"/>
      <c r="K64" s="281"/>
      <c r="L64" s="281"/>
      <c r="M64" s="281"/>
      <c r="N64" s="281"/>
      <c r="O64" s="281"/>
      <c r="P64" s="155">
        <f t="shared" si="14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Familiar'!F65</f>
        <v>0</v>
      </c>
      <c r="F65" s="392">
        <f t="shared" si="12"/>
        <v>0</v>
      </c>
      <c r="G65" s="393">
        <f t="shared" si="13"/>
        <v>0</v>
      </c>
      <c r="I65" s="281"/>
      <c r="J65" s="281"/>
      <c r="K65" s="281"/>
      <c r="L65" s="281"/>
      <c r="M65" s="281"/>
      <c r="N65" s="281"/>
      <c r="O65" s="281"/>
      <c r="P65" s="155">
        <f t="shared" si="14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Familiar'!F66</f>
        <v>0</v>
      </c>
      <c r="F66" s="392">
        <f t="shared" si="12"/>
        <v>0</v>
      </c>
      <c r="G66" s="393">
        <f t="shared" si="13"/>
        <v>0</v>
      </c>
      <c r="I66" s="281"/>
      <c r="J66" s="281"/>
      <c r="K66" s="281"/>
      <c r="L66" s="281"/>
      <c r="M66" s="281"/>
      <c r="N66" s="281"/>
      <c r="O66" s="281"/>
      <c r="P66" s="155">
        <f t="shared" si="14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Familiar'!F67</f>
        <v>0</v>
      </c>
      <c r="F67" s="392">
        <f t="shared" si="12"/>
        <v>0</v>
      </c>
      <c r="G67" s="393">
        <f t="shared" si="13"/>
        <v>0</v>
      </c>
      <c r="I67" s="281"/>
      <c r="J67" s="281"/>
      <c r="K67" s="281"/>
      <c r="L67" s="281"/>
      <c r="M67" s="281"/>
      <c r="N67" s="281"/>
      <c r="O67" s="281"/>
      <c r="P67" s="155">
        <f t="shared" si="14"/>
        <v>0</v>
      </c>
      <c r="Q67" s="412"/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Familiar'!F68</f>
        <v>200</v>
      </c>
      <c r="F68" s="392">
        <f t="shared" si="12"/>
        <v>200</v>
      </c>
      <c r="G68" s="393">
        <f t="shared" si="13"/>
        <v>0</v>
      </c>
      <c r="I68" s="281">
        <v>200</v>
      </c>
      <c r="J68" s="281"/>
      <c r="K68" s="281"/>
      <c r="L68" s="281"/>
      <c r="M68" s="281"/>
      <c r="N68" s="299"/>
      <c r="O68" s="281"/>
      <c r="P68" s="155">
        <f t="shared" si="14"/>
        <v>200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Familiar'!F69</f>
        <v>0</v>
      </c>
      <c r="F69" s="392">
        <f t="shared" si="12"/>
        <v>0</v>
      </c>
      <c r="G69" s="393">
        <f t="shared" si="13"/>
        <v>0</v>
      </c>
      <c r="I69" s="281"/>
      <c r="J69" s="281"/>
      <c r="K69" s="281"/>
      <c r="L69" s="281"/>
      <c r="M69" s="281"/>
      <c r="N69" s="281"/>
      <c r="O69" s="281"/>
      <c r="P69" s="155">
        <f t="shared" si="14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Familiar'!F70</f>
        <v>0</v>
      </c>
      <c r="F70" s="392">
        <f t="shared" si="12"/>
        <v>0</v>
      </c>
      <c r="G70" s="393">
        <f t="shared" si="13"/>
        <v>0</v>
      </c>
      <c r="I70" s="281"/>
      <c r="J70" s="281"/>
      <c r="K70" s="281"/>
      <c r="L70" s="281"/>
      <c r="M70" s="281"/>
      <c r="N70" s="281"/>
      <c r="O70" s="281"/>
      <c r="P70" s="155">
        <f t="shared" si="14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Familiar'!F71</f>
        <v>0</v>
      </c>
      <c r="F71" s="392">
        <f t="shared" si="12"/>
        <v>0</v>
      </c>
      <c r="G71" s="393">
        <f t="shared" si="13"/>
        <v>0</v>
      </c>
      <c r="I71" s="281"/>
      <c r="J71" s="281"/>
      <c r="K71" s="281"/>
      <c r="L71" s="281"/>
      <c r="M71" s="281"/>
      <c r="N71" s="281"/>
      <c r="O71" s="281"/>
      <c r="P71" s="155">
        <f t="shared" si="14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Familiar'!F72</f>
        <v>0</v>
      </c>
      <c r="F72" s="392">
        <f t="shared" si="12"/>
        <v>0</v>
      </c>
      <c r="G72" s="393">
        <f t="shared" si="13"/>
        <v>0</v>
      </c>
      <c r="I72" s="281"/>
      <c r="J72" s="281"/>
      <c r="K72" s="281"/>
      <c r="L72" s="281"/>
      <c r="M72" s="281"/>
      <c r="N72" s="281"/>
      <c r="O72" s="281"/>
      <c r="P72" s="155">
        <f t="shared" si="14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Familiar'!F73</f>
        <v>300</v>
      </c>
      <c r="F73" s="392">
        <f t="shared" si="12"/>
        <v>0</v>
      </c>
      <c r="G73" s="393">
        <f t="shared" si="13"/>
        <v>300</v>
      </c>
      <c r="I73" s="281"/>
      <c r="J73" s="281"/>
      <c r="K73" s="281"/>
      <c r="L73" s="281"/>
      <c r="M73" s="281"/>
      <c r="N73" s="281"/>
      <c r="O73" s="281"/>
      <c r="P73" s="155">
        <f t="shared" si="14"/>
        <v>0</v>
      </c>
      <c r="Q73" s="412"/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Familiar'!F74</f>
        <v>0</v>
      </c>
      <c r="F74" s="392">
        <f t="shared" si="12"/>
        <v>0</v>
      </c>
      <c r="G74" s="393">
        <f t="shared" si="13"/>
        <v>0</v>
      </c>
      <c r="I74" s="281"/>
      <c r="J74" s="281"/>
      <c r="K74" s="281"/>
      <c r="L74" s="281"/>
      <c r="M74" s="281"/>
      <c r="N74" s="281"/>
      <c r="O74" s="281"/>
      <c r="P74" s="155">
        <f t="shared" si="14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Familiar'!F75</f>
        <v>0</v>
      </c>
      <c r="F75" s="392">
        <f t="shared" si="12"/>
        <v>0</v>
      </c>
      <c r="G75" s="393">
        <f t="shared" si="13"/>
        <v>0</v>
      </c>
      <c r="I75" s="281"/>
      <c r="J75" s="281"/>
      <c r="K75" s="281"/>
      <c r="L75" s="281"/>
      <c r="M75" s="281"/>
      <c r="N75" s="281"/>
      <c r="O75" s="281"/>
      <c r="P75" s="155">
        <f t="shared" si="14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Familiar'!F76</f>
        <v>0</v>
      </c>
      <c r="F76" s="392">
        <f t="shared" si="12"/>
        <v>0</v>
      </c>
      <c r="G76" s="393">
        <f t="shared" si="13"/>
        <v>0</v>
      </c>
      <c r="I76" s="281"/>
      <c r="J76" s="281"/>
      <c r="K76" s="281"/>
      <c r="L76" s="281"/>
      <c r="M76" s="281"/>
      <c r="N76" s="281"/>
      <c r="O76" s="281"/>
      <c r="P76" s="155">
        <f t="shared" si="14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Familiar'!F77</f>
        <v>0</v>
      </c>
      <c r="F77" s="392">
        <f t="shared" si="12"/>
        <v>0</v>
      </c>
      <c r="G77" s="393">
        <f t="shared" si="13"/>
        <v>0</v>
      </c>
      <c r="I77" s="281"/>
      <c r="J77" s="281"/>
      <c r="K77" s="281"/>
      <c r="L77" s="281"/>
      <c r="M77" s="281"/>
      <c r="N77" s="281"/>
      <c r="O77" s="281"/>
      <c r="P77" s="155">
        <f t="shared" si="14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Familiar'!F78</f>
        <v>0</v>
      </c>
      <c r="F78" s="392">
        <f t="shared" si="12"/>
        <v>0</v>
      </c>
      <c r="G78" s="393">
        <f t="shared" si="13"/>
        <v>0</v>
      </c>
      <c r="I78" s="281"/>
      <c r="J78" s="281"/>
      <c r="K78" s="281"/>
      <c r="L78" s="281"/>
      <c r="M78" s="281"/>
      <c r="N78" s="281"/>
      <c r="O78" s="281"/>
      <c r="P78" s="155">
        <f t="shared" si="14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Familiar'!F79</f>
        <v>0</v>
      </c>
      <c r="F79" s="392">
        <f t="shared" si="12"/>
        <v>0</v>
      </c>
      <c r="G79" s="393">
        <f t="shared" si="13"/>
        <v>0</v>
      </c>
      <c r="I79" s="281"/>
      <c r="J79" s="281"/>
      <c r="K79" s="281"/>
      <c r="L79" s="281"/>
      <c r="M79" s="281"/>
      <c r="N79" s="281"/>
      <c r="O79" s="281"/>
      <c r="P79" s="155">
        <f t="shared" si="14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Familiar'!F80</f>
        <v>50</v>
      </c>
      <c r="F80" s="392">
        <f t="shared" si="12"/>
        <v>53.98</v>
      </c>
      <c r="G80" s="393">
        <f t="shared" si="13"/>
        <v>-3.9799999999999969</v>
      </c>
      <c r="I80" s="281">
        <v>53.98</v>
      </c>
      <c r="J80" s="281"/>
      <c r="K80" s="281"/>
      <c r="L80" s="281"/>
      <c r="M80" s="281"/>
      <c r="N80" s="281"/>
      <c r="O80" s="281"/>
      <c r="P80" s="155">
        <f t="shared" si="14"/>
        <v>53.98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Familiar'!F81</f>
        <v>0</v>
      </c>
      <c r="F81" s="392">
        <f t="shared" si="12"/>
        <v>0</v>
      </c>
      <c r="G81" s="393">
        <f t="shared" si="13"/>
        <v>0</v>
      </c>
      <c r="I81" s="281"/>
      <c r="J81" s="281"/>
      <c r="K81" s="281"/>
      <c r="L81" s="281"/>
      <c r="M81" s="281"/>
      <c r="N81" s="281"/>
      <c r="O81" s="281"/>
      <c r="P81" s="155">
        <f t="shared" si="14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Familiar'!F82</f>
        <v>0</v>
      </c>
      <c r="F82" s="392">
        <f t="shared" si="12"/>
        <v>59</v>
      </c>
      <c r="G82" s="393">
        <f t="shared" si="13"/>
        <v>-59</v>
      </c>
      <c r="I82" s="281">
        <v>59</v>
      </c>
      <c r="J82" s="281"/>
      <c r="K82" s="281"/>
      <c r="L82" s="281"/>
      <c r="M82" s="281"/>
      <c r="N82" s="281"/>
      <c r="O82" s="281"/>
      <c r="P82" s="155">
        <f t="shared" si="14"/>
        <v>59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Familiar'!F83</f>
        <v>0</v>
      </c>
      <c r="F83" s="392">
        <f t="shared" si="12"/>
        <v>0</v>
      </c>
      <c r="G83" s="393">
        <f t="shared" si="13"/>
        <v>0</v>
      </c>
      <c r="I83" s="281"/>
      <c r="J83" s="281"/>
      <c r="K83" s="281"/>
      <c r="L83" s="281"/>
      <c r="M83" s="281"/>
      <c r="N83" s="281"/>
      <c r="O83" s="281"/>
      <c r="P83" s="155">
        <f t="shared" si="14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Familiar'!F84</f>
        <v>0</v>
      </c>
      <c r="F84" s="392">
        <f t="shared" si="12"/>
        <v>0</v>
      </c>
      <c r="G84" s="393">
        <f t="shared" si="13"/>
        <v>0</v>
      </c>
      <c r="I84" s="281"/>
      <c r="J84" s="281"/>
      <c r="K84" s="281"/>
      <c r="L84" s="281"/>
      <c r="M84" s="281"/>
      <c r="N84" s="281"/>
      <c r="O84" s="281"/>
      <c r="P84" s="155">
        <f t="shared" si="14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5685</v>
      </c>
      <c r="F85" s="305">
        <f>SUM(F31:F84)</f>
        <v>5954.4199999999992</v>
      </c>
      <c r="G85" s="436">
        <f>SUM(G31:G84)</f>
        <v>-269.41999999999973</v>
      </c>
      <c r="I85" s="305">
        <f t="shared" ref="I85:P85" si="15">SUM(I31:I84)</f>
        <v>1228.77</v>
      </c>
      <c r="J85" s="305">
        <f t="shared" si="15"/>
        <v>1328.85</v>
      </c>
      <c r="K85" s="305">
        <f t="shared" si="15"/>
        <v>719.86</v>
      </c>
      <c r="L85" s="305">
        <f t="shared" si="15"/>
        <v>507.98</v>
      </c>
      <c r="M85" s="305">
        <f t="shared" si="15"/>
        <v>379.21</v>
      </c>
      <c r="N85" s="305">
        <f t="shared" si="15"/>
        <v>1789.75</v>
      </c>
      <c r="O85" s="305">
        <f t="shared" si="15"/>
        <v>0</v>
      </c>
      <c r="P85" s="305">
        <f t="shared" si="15"/>
        <v>5954.4199999999992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0.75238221281101114</v>
      </c>
      <c r="F86" s="309">
        <f>F85/F16</f>
        <v>0.67671553585634725</v>
      </c>
      <c r="G86" s="310"/>
      <c r="I86" s="309">
        <f t="shared" ref="I86:P86" si="16">I85/I16</f>
        <v>0.20770283975659229</v>
      </c>
      <c r="J86" s="309">
        <f t="shared" si="16"/>
        <v>0.73824999999999996</v>
      </c>
      <c r="K86" s="309">
        <f t="shared" si="16"/>
        <v>1.564913043478261</v>
      </c>
      <c r="L86" s="309">
        <f t="shared" si="16"/>
        <v>1.7219661016949153</v>
      </c>
      <c r="M86" s="309">
        <f t="shared" si="16"/>
        <v>1.1561280487804877</v>
      </c>
      <c r="N86" s="309" t="e">
        <f t="shared" si="16"/>
        <v>#DIV/0!</v>
      </c>
      <c r="O86" s="309" t="e">
        <f t="shared" si="16"/>
        <v>#DIV/0!</v>
      </c>
      <c r="P86" s="309">
        <f t="shared" si="16"/>
        <v>0.67671553585634725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Familiar'!F87</f>
        <v>0</v>
      </c>
      <c r="F87" s="392">
        <f t="shared" ref="F87:F98" si="17">P87</f>
        <v>0</v>
      </c>
      <c r="G87" s="393">
        <f t="shared" ref="G87:G98" si="18">E87-F87</f>
        <v>0</v>
      </c>
      <c r="I87" s="281"/>
      <c r="J87" s="281"/>
      <c r="K87" s="281"/>
      <c r="L87" s="281"/>
      <c r="M87" s="281"/>
      <c r="N87" s="281"/>
      <c r="O87" s="281"/>
      <c r="P87" s="155">
        <f t="shared" ref="P87:P98" si="19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Familiar'!F88</f>
        <v>0</v>
      </c>
      <c r="F88" s="392">
        <f t="shared" si="17"/>
        <v>0</v>
      </c>
      <c r="G88" s="393">
        <f t="shared" si="18"/>
        <v>0</v>
      </c>
      <c r="I88" s="281"/>
      <c r="J88" s="281"/>
      <c r="K88" s="281"/>
      <c r="L88" s="281"/>
      <c r="M88" s="281"/>
      <c r="N88" s="281"/>
      <c r="O88" s="281"/>
      <c r="P88" s="155">
        <f t="shared" si="19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Familiar'!F89</f>
        <v>0</v>
      </c>
      <c r="F89" s="392">
        <f t="shared" si="17"/>
        <v>0</v>
      </c>
      <c r="G89" s="393">
        <f t="shared" si="18"/>
        <v>0</v>
      </c>
      <c r="I89" s="281"/>
      <c r="J89" s="281"/>
      <c r="K89" s="281"/>
      <c r="L89" s="281"/>
      <c r="M89" s="281"/>
      <c r="N89" s="281"/>
      <c r="O89" s="281"/>
      <c r="P89" s="155">
        <f t="shared" si="19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Familiar'!F90</f>
        <v>0</v>
      </c>
      <c r="F90" s="392">
        <f t="shared" si="17"/>
        <v>0</v>
      </c>
      <c r="G90" s="393">
        <f t="shared" si="18"/>
        <v>0</v>
      </c>
      <c r="I90" s="281"/>
      <c r="J90" s="281"/>
      <c r="K90" s="281"/>
      <c r="L90" s="281"/>
      <c r="M90" s="281"/>
      <c r="N90" s="281"/>
      <c r="O90" s="281"/>
      <c r="P90" s="155">
        <f t="shared" si="19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Familiar'!F91</f>
        <v>0</v>
      </c>
      <c r="F91" s="392">
        <f t="shared" si="17"/>
        <v>0</v>
      </c>
      <c r="G91" s="393">
        <f t="shared" si="18"/>
        <v>0</v>
      </c>
      <c r="I91" s="281"/>
      <c r="J91" s="281"/>
      <c r="K91" s="281"/>
      <c r="L91" s="281"/>
      <c r="M91" s="281"/>
      <c r="N91" s="281"/>
      <c r="O91" s="281"/>
      <c r="P91" s="155">
        <f t="shared" si="19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Familiar'!F92</f>
        <v>0</v>
      </c>
      <c r="F92" s="392">
        <f t="shared" si="17"/>
        <v>0</v>
      </c>
      <c r="G92" s="393">
        <f t="shared" si="18"/>
        <v>0</v>
      </c>
      <c r="I92" s="281"/>
      <c r="J92" s="281"/>
      <c r="K92" s="281"/>
      <c r="L92" s="281"/>
      <c r="M92" s="281"/>
      <c r="N92" s="281"/>
      <c r="O92" s="281"/>
      <c r="P92" s="155">
        <f t="shared" si="19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Familiar'!F93</f>
        <v>50</v>
      </c>
      <c r="F93" s="392">
        <f t="shared" si="17"/>
        <v>191.21</v>
      </c>
      <c r="G93" s="393">
        <f t="shared" si="18"/>
        <v>-141.21</v>
      </c>
      <c r="I93" s="281">
        <v>24</v>
      </c>
      <c r="J93" s="281"/>
      <c r="K93" s="281"/>
      <c r="L93" s="281"/>
      <c r="M93" s="281"/>
      <c r="N93" s="281">
        <v>167.21</v>
      </c>
      <c r="O93" s="281"/>
      <c r="P93" s="155">
        <f t="shared" si="19"/>
        <v>191.21</v>
      </c>
      <c r="Q93" s="412" t="s">
        <v>236</v>
      </c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Familiar'!F94</f>
        <v>140</v>
      </c>
      <c r="F94" s="392">
        <f t="shared" si="17"/>
        <v>110.82</v>
      </c>
      <c r="G94" s="393">
        <f t="shared" si="18"/>
        <v>29.180000000000007</v>
      </c>
      <c r="I94" s="281">
        <v>50</v>
      </c>
      <c r="J94" s="281"/>
      <c r="K94" s="281"/>
      <c r="L94" s="281"/>
      <c r="M94" s="281"/>
      <c r="N94" s="281">
        <v>60.82</v>
      </c>
      <c r="O94" s="281"/>
      <c r="P94" s="155">
        <f t="shared" si="19"/>
        <v>110.82</v>
      </c>
      <c r="Q94" s="412" t="s">
        <v>237</v>
      </c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Familiar'!F95</f>
        <v>0</v>
      </c>
      <c r="F95" s="392">
        <f t="shared" si="17"/>
        <v>0</v>
      </c>
      <c r="G95" s="393">
        <f t="shared" si="18"/>
        <v>0</v>
      </c>
      <c r="I95" s="281"/>
      <c r="J95" s="281"/>
      <c r="K95" s="281"/>
      <c r="L95" s="281"/>
      <c r="M95" s="281"/>
      <c r="N95" s="281"/>
      <c r="O95" s="281"/>
      <c r="P95" s="155">
        <f t="shared" si="19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Familiar'!F96</f>
        <v>0</v>
      </c>
      <c r="F96" s="392">
        <f t="shared" si="17"/>
        <v>0</v>
      </c>
      <c r="G96" s="393">
        <f t="shared" si="18"/>
        <v>0</v>
      </c>
      <c r="I96" s="281"/>
      <c r="J96" s="281"/>
      <c r="K96" s="281"/>
      <c r="L96" s="281"/>
      <c r="M96" s="281"/>
      <c r="N96" s="281"/>
      <c r="O96" s="281"/>
      <c r="P96" s="155">
        <f t="shared" si="19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Familiar'!F97</f>
        <v>0</v>
      </c>
      <c r="F97" s="392">
        <f t="shared" si="17"/>
        <v>0</v>
      </c>
      <c r="G97" s="393">
        <f t="shared" si="18"/>
        <v>0</v>
      </c>
      <c r="I97" s="281"/>
      <c r="J97" s="281"/>
      <c r="K97" s="281"/>
      <c r="L97" s="281"/>
      <c r="M97" s="281"/>
      <c r="N97" s="281"/>
      <c r="O97" s="281"/>
      <c r="P97" s="155">
        <f t="shared" si="19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Familiar'!F98</f>
        <v>0</v>
      </c>
      <c r="F98" s="392">
        <f t="shared" si="17"/>
        <v>0</v>
      </c>
      <c r="G98" s="393">
        <f t="shared" si="18"/>
        <v>0</v>
      </c>
      <c r="I98" s="281"/>
      <c r="J98" s="281"/>
      <c r="K98" s="281"/>
      <c r="L98" s="281"/>
      <c r="M98" s="281"/>
      <c r="N98" s="281"/>
      <c r="O98" s="281"/>
      <c r="P98" s="155">
        <f t="shared" si="19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190</v>
      </c>
      <c r="F99" s="314">
        <f>SUM(F87:F98)</f>
        <v>302.02999999999997</v>
      </c>
      <c r="G99" s="315">
        <f>SUM(G87:G98)</f>
        <v>-112.03</v>
      </c>
      <c r="I99" s="314">
        <f t="shared" ref="I99:P99" si="20">SUM(I87:I98)</f>
        <v>74</v>
      </c>
      <c r="J99" s="314">
        <f t="shared" si="20"/>
        <v>0</v>
      </c>
      <c r="K99" s="314">
        <f t="shared" si="20"/>
        <v>0</v>
      </c>
      <c r="L99" s="314">
        <f t="shared" si="20"/>
        <v>0</v>
      </c>
      <c r="M99" s="314">
        <f t="shared" si="20"/>
        <v>0</v>
      </c>
      <c r="N99" s="314">
        <f t="shared" si="20"/>
        <v>228.03</v>
      </c>
      <c r="O99" s="314">
        <f t="shared" si="20"/>
        <v>0</v>
      </c>
      <c r="P99" s="314">
        <f t="shared" si="20"/>
        <v>302.02999999999997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2.5145579671784012E-2</v>
      </c>
      <c r="F100" s="440">
        <f>F99/F16</f>
        <v>3.4325491533128763E-2</v>
      </c>
      <c r="G100" s="441"/>
      <c r="I100" s="440">
        <f t="shared" ref="I100:P100" si="21">I99/I16</f>
        <v>1.2508451656524679E-2</v>
      </c>
      <c r="J100" s="440">
        <f t="shared" si="21"/>
        <v>0</v>
      </c>
      <c r="K100" s="440">
        <f t="shared" si="21"/>
        <v>0</v>
      </c>
      <c r="L100" s="440">
        <f t="shared" si="21"/>
        <v>0</v>
      </c>
      <c r="M100" s="440">
        <f t="shared" si="21"/>
        <v>0</v>
      </c>
      <c r="N100" s="440" t="e">
        <f t="shared" si="21"/>
        <v>#DIV/0!</v>
      </c>
      <c r="O100" s="440" t="e">
        <f t="shared" si="21"/>
        <v>#DIV/0!</v>
      </c>
      <c r="P100" s="495">
        <f t="shared" si="21"/>
        <v>3.4325491533128763E-2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Familiar'!F101</f>
        <v>850</v>
      </c>
      <c r="F101" s="392">
        <f>P101</f>
        <v>850</v>
      </c>
      <c r="G101" s="393">
        <f>E101-F101</f>
        <v>0</v>
      </c>
      <c r="I101" s="281">
        <v>850</v>
      </c>
      <c r="J101" s="281"/>
      <c r="K101" s="281"/>
      <c r="L101" s="281"/>
      <c r="M101" s="281"/>
      <c r="N101" s="281"/>
      <c r="O101" s="281"/>
      <c r="P101" s="155">
        <f>SUM(I101:O101)</f>
        <v>850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Familiar'!F102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Familiar'!F103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Familiar'!F104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850</v>
      </c>
      <c r="G105" s="445">
        <f>SUM(G101:G104)</f>
        <v>0</v>
      </c>
      <c r="I105" s="444">
        <f t="shared" ref="I105:P105" si="22">SUM(I101:I104)</f>
        <v>850</v>
      </c>
      <c r="J105" s="444">
        <f t="shared" si="22"/>
        <v>0</v>
      </c>
      <c r="K105" s="444">
        <f t="shared" si="22"/>
        <v>0</v>
      </c>
      <c r="L105" s="444">
        <f t="shared" si="22"/>
        <v>0</v>
      </c>
      <c r="M105" s="444">
        <f t="shared" si="22"/>
        <v>0</v>
      </c>
      <c r="N105" s="444">
        <f t="shared" si="22"/>
        <v>0</v>
      </c>
      <c r="O105" s="444">
        <f t="shared" si="22"/>
        <v>0</v>
      </c>
      <c r="P105" s="444">
        <f t="shared" si="22"/>
        <v>850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0.11249338274219163</v>
      </c>
      <c r="F106" s="324">
        <f>F105/F16</f>
        <v>9.6601886578020227E-2</v>
      </c>
      <c r="G106" s="448"/>
      <c r="I106" s="324">
        <f t="shared" ref="I106:P106" si="23">I105/I16</f>
        <v>0.14367816091954022</v>
      </c>
      <c r="J106" s="324">
        <f t="shared" si="23"/>
        <v>0</v>
      </c>
      <c r="K106" s="324">
        <f t="shared" si="23"/>
        <v>0</v>
      </c>
      <c r="L106" s="324">
        <f t="shared" si="23"/>
        <v>0</v>
      </c>
      <c r="M106" s="324">
        <f t="shared" si="23"/>
        <v>0</v>
      </c>
      <c r="N106" s="324" t="e">
        <f t="shared" si="23"/>
        <v>#DIV/0!</v>
      </c>
      <c r="O106" s="324" t="e">
        <f t="shared" si="23"/>
        <v>#DIV/0!</v>
      </c>
      <c r="P106" s="324">
        <f t="shared" si="23"/>
        <v>9.6601886578020227E-2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Familiar'!F107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Familiar'!F108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Familiar'!F109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Familiar'!F110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4">SUM(I107:I110)</f>
        <v>0</v>
      </c>
      <c r="J111" s="450">
        <f t="shared" si="24"/>
        <v>0</v>
      </c>
      <c r="K111" s="450">
        <f t="shared" si="24"/>
        <v>0</v>
      </c>
      <c r="L111" s="450">
        <f t="shared" si="24"/>
        <v>0</v>
      </c>
      <c r="M111" s="450">
        <f t="shared" si="24"/>
        <v>0</v>
      </c>
      <c r="N111" s="450">
        <f t="shared" si="24"/>
        <v>0</v>
      </c>
      <c r="O111" s="450">
        <f t="shared" si="24"/>
        <v>0</v>
      </c>
      <c r="P111" s="450">
        <f t="shared" si="24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453">
        <f>E111/E16</f>
        <v>0</v>
      </c>
      <c r="F112" s="331">
        <f>F111/F16</f>
        <v>0</v>
      </c>
      <c r="G112" s="454"/>
      <c r="I112" s="331" t="e">
        <f>#DIV/0!</f>
        <v>#DIV/0!</v>
      </c>
      <c r="J112" s="331">
        <f t="shared" ref="J112:P112" si="25">J111/J16</f>
        <v>0</v>
      </c>
      <c r="K112" s="331">
        <f t="shared" si="25"/>
        <v>0</v>
      </c>
      <c r="L112" s="331">
        <f t="shared" si="25"/>
        <v>0</v>
      </c>
      <c r="M112" s="331">
        <f t="shared" si="25"/>
        <v>0</v>
      </c>
      <c r="N112" s="331" t="e">
        <f t="shared" si="25"/>
        <v>#DIV/0!</v>
      </c>
      <c r="O112" s="331" t="e">
        <f t="shared" si="25"/>
        <v>#DIV/0!</v>
      </c>
      <c r="P112" s="331">
        <f t="shared" si="25"/>
        <v>0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Familiar'!F113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Familiar'!F114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Familiar'!F115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6">SUM(I113:I115)</f>
        <v>0</v>
      </c>
      <c r="J116" s="457">
        <f t="shared" si="26"/>
        <v>0</v>
      </c>
      <c r="K116" s="457">
        <f t="shared" si="26"/>
        <v>0</v>
      </c>
      <c r="L116" s="457">
        <f t="shared" si="26"/>
        <v>0</v>
      </c>
      <c r="M116" s="457">
        <f t="shared" si="26"/>
        <v>0</v>
      </c>
      <c r="N116" s="457">
        <f t="shared" si="26"/>
        <v>0</v>
      </c>
      <c r="O116" s="457">
        <f t="shared" si="26"/>
        <v>0</v>
      </c>
      <c r="P116" s="457">
        <f t="shared" si="26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>
        <f>F116/F16</f>
        <v>0</v>
      </c>
      <c r="G117" s="460"/>
      <c r="I117" s="459">
        <f t="shared" ref="I117:P117" si="27">I116/I16</f>
        <v>0</v>
      </c>
      <c r="J117" s="459">
        <f t="shared" si="27"/>
        <v>0</v>
      </c>
      <c r="K117" s="459">
        <f t="shared" si="27"/>
        <v>0</v>
      </c>
      <c r="L117" s="459">
        <f t="shared" si="27"/>
        <v>0</v>
      </c>
      <c r="M117" s="459">
        <f t="shared" si="27"/>
        <v>0</v>
      </c>
      <c r="N117" s="459" t="e">
        <f t="shared" si="27"/>
        <v>#DIV/0!</v>
      </c>
      <c r="O117" s="459" t="e">
        <f t="shared" si="27"/>
        <v>#DIV/0!</v>
      </c>
      <c r="P117" s="459">
        <f t="shared" si="27"/>
        <v>0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6725</v>
      </c>
      <c r="F118" s="305">
        <f>F85+F99+F105+F111+F116</f>
        <v>7106.4499999999989</v>
      </c>
      <c r="G118" s="436">
        <f>SUM(G81:G117)</f>
        <v>-552.47999999999979</v>
      </c>
      <c r="I118" s="305">
        <f t="shared" ref="I118:P118" si="28">I85+I99+I105+I111+I116</f>
        <v>2152.77</v>
      </c>
      <c r="J118" s="305">
        <f t="shared" si="28"/>
        <v>1328.85</v>
      </c>
      <c r="K118" s="305">
        <f t="shared" si="28"/>
        <v>719.86</v>
      </c>
      <c r="L118" s="305">
        <f t="shared" si="28"/>
        <v>507.98</v>
      </c>
      <c r="M118" s="305">
        <f t="shared" si="28"/>
        <v>379.21</v>
      </c>
      <c r="N118" s="305">
        <f t="shared" si="28"/>
        <v>2017.78</v>
      </c>
      <c r="O118" s="305">
        <f t="shared" si="28"/>
        <v>0</v>
      </c>
      <c r="P118" s="305">
        <f t="shared" si="28"/>
        <v>7106.4499999999989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0.8900211752249868</v>
      </c>
      <c r="F119" s="309">
        <f>F118/F16</f>
        <v>0.80764291396749621</v>
      </c>
      <c r="G119" s="310"/>
      <c r="I119" s="309">
        <f t="shared" ref="I119:P119" si="29">I118/I16</f>
        <v>0.36388945233265718</v>
      </c>
      <c r="J119" s="309">
        <f t="shared" si="29"/>
        <v>0.73824999999999996</v>
      </c>
      <c r="K119" s="309">
        <f t="shared" si="29"/>
        <v>1.564913043478261</v>
      </c>
      <c r="L119" s="309">
        <f t="shared" si="29"/>
        <v>1.7219661016949153</v>
      </c>
      <c r="M119" s="309">
        <f t="shared" si="29"/>
        <v>1.1561280487804877</v>
      </c>
      <c r="N119" s="309" t="e">
        <f t="shared" si="29"/>
        <v>#DIV/0!</v>
      </c>
      <c r="O119" s="309" t="e">
        <f t="shared" si="29"/>
        <v>#DIV/0!</v>
      </c>
      <c r="P119" s="309">
        <f t="shared" si="29"/>
        <v>0.80764291396749621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Familiar'!F120</f>
        <v>19.899999999999999</v>
      </c>
      <c r="F120" s="392">
        <f t="shared" ref="F120:F164" si="30">P120</f>
        <v>19.899999999999999</v>
      </c>
      <c r="G120" s="393">
        <f t="shared" ref="G120:G164" si="31">E120-F120</f>
        <v>0</v>
      </c>
      <c r="I120" s="281"/>
      <c r="J120" s="281"/>
      <c r="K120" s="281"/>
      <c r="L120" s="281"/>
      <c r="M120" s="281"/>
      <c r="N120" s="281">
        <v>19.899999999999999</v>
      </c>
      <c r="O120" s="281"/>
      <c r="P120" s="155">
        <f t="shared" ref="P120:P164" si="32">SUM(I120:O120)</f>
        <v>19.899999999999999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Familiar'!F121</f>
        <v>0</v>
      </c>
      <c r="F121" s="392">
        <f t="shared" si="30"/>
        <v>0</v>
      </c>
      <c r="G121" s="393">
        <f t="shared" si="31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2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Familiar'!F122</f>
        <v>0</v>
      </c>
      <c r="F122" s="392">
        <f t="shared" si="30"/>
        <v>0</v>
      </c>
      <c r="G122" s="393">
        <f t="shared" si="31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2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Familiar'!F123</f>
        <v>0</v>
      </c>
      <c r="F123" s="392">
        <f t="shared" si="30"/>
        <v>0</v>
      </c>
      <c r="G123" s="393">
        <f t="shared" si="31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2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Familiar'!F124</f>
        <v>0</v>
      </c>
      <c r="F124" s="392">
        <f t="shared" si="30"/>
        <v>0</v>
      </c>
      <c r="G124" s="393">
        <f t="shared" si="31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2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Familiar'!F125</f>
        <v>0</v>
      </c>
      <c r="F125" s="392">
        <f t="shared" si="30"/>
        <v>0</v>
      </c>
      <c r="G125" s="393">
        <f t="shared" si="31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2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Familiar'!F126</f>
        <v>0</v>
      </c>
      <c r="F126" s="392">
        <f t="shared" si="30"/>
        <v>0</v>
      </c>
      <c r="G126" s="393">
        <f t="shared" si="31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2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Familiar'!F127</f>
        <v>0</v>
      </c>
      <c r="F127" s="392">
        <f t="shared" si="30"/>
        <v>0</v>
      </c>
      <c r="G127" s="393">
        <f t="shared" si="31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2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Familiar'!F128</f>
        <v>90</v>
      </c>
      <c r="F128" s="392">
        <f t="shared" si="30"/>
        <v>90</v>
      </c>
      <c r="G128" s="393">
        <f t="shared" si="31"/>
        <v>0</v>
      </c>
      <c r="I128" s="281">
        <v>90</v>
      </c>
      <c r="J128" s="281"/>
      <c r="K128" s="281"/>
      <c r="L128" s="281"/>
      <c r="M128" s="281"/>
      <c r="N128" s="281"/>
      <c r="O128" s="281"/>
      <c r="P128" s="155">
        <f t="shared" si="32"/>
        <v>90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Familiar'!F129</f>
        <v>0</v>
      </c>
      <c r="F129" s="392">
        <f t="shared" si="30"/>
        <v>0</v>
      </c>
      <c r="G129" s="393">
        <f t="shared" si="31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2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Familiar'!F130</f>
        <v>70</v>
      </c>
      <c r="F130" s="392">
        <f t="shared" si="30"/>
        <v>0</v>
      </c>
      <c r="G130" s="393">
        <f t="shared" si="31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2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Familiar'!F131</f>
        <v>0</v>
      </c>
      <c r="F131" s="392">
        <f t="shared" si="30"/>
        <v>0</v>
      </c>
      <c r="G131" s="393">
        <f t="shared" si="31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2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Familiar'!F132</f>
        <v>0</v>
      </c>
      <c r="F132" s="392">
        <f t="shared" si="30"/>
        <v>0</v>
      </c>
      <c r="G132" s="393">
        <f t="shared" si="31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2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Familiar'!F133</f>
        <v>0</v>
      </c>
      <c r="F133" s="392">
        <f t="shared" si="30"/>
        <v>120</v>
      </c>
      <c r="G133" s="393">
        <f t="shared" si="31"/>
        <v>-120</v>
      </c>
      <c r="I133" s="281"/>
      <c r="J133" s="281">
        <v>120</v>
      </c>
      <c r="K133" s="281"/>
      <c r="L133" s="281"/>
      <c r="M133" s="281"/>
      <c r="N133" s="281"/>
      <c r="O133" s="281"/>
      <c r="P133" s="155">
        <f t="shared" si="32"/>
        <v>120</v>
      </c>
      <c r="Q133" s="412" t="s">
        <v>238</v>
      </c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Familiar'!F134</f>
        <v>500</v>
      </c>
      <c r="F134" s="392">
        <f t="shared" si="30"/>
        <v>100</v>
      </c>
      <c r="G134" s="393">
        <f t="shared" si="31"/>
        <v>400</v>
      </c>
      <c r="I134" s="281">
        <v>100</v>
      </c>
      <c r="J134" s="281"/>
      <c r="K134" s="299"/>
      <c r="L134" s="281"/>
      <c r="M134" s="281"/>
      <c r="N134" s="281"/>
      <c r="O134" s="281"/>
      <c r="P134" s="155">
        <f t="shared" si="32"/>
        <v>100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Familiar'!F135</f>
        <v>0</v>
      </c>
      <c r="F135" s="392">
        <f t="shared" si="30"/>
        <v>0</v>
      </c>
      <c r="G135" s="393">
        <f t="shared" si="31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2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Familiar'!F136</f>
        <v>0</v>
      </c>
      <c r="F136" s="392">
        <f t="shared" si="30"/>
        <v>0</v>
      </c>
      <c r="G136" s="393">
        <f t="shared" si="31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2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Familiar'!F137</f>
        <v>0</v>
      </c>
      <c r="F137" s="392">
        <f t="shared" si="30"/>
        <v>0</v>
      </c>
      <c r="G137" s="393">
        <f t="shared" si="31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2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Familiar'!F138</f>
        <v>0</v>
      </c>
      <c r="F138" s="392">
        <f t="shared" si="30"/>
        <v>0</v>
      </c>
      <c r="G138" s="393">
        <f t="shared" si="31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2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Familiar'!F139</f>
        <v>0</v>
      </c>
      <c r="F139" s="392">
        <f t="shared" si="30"/>
        <v>0</v>
      </c>
      <c r="G139" s="393">
        <f t="shared" si="31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2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Familiar'!F140</f>
        <v>0</v>
      </c>
      <c r="F140" s="392">
        <f t="shared" si="30"/>
        <v>0</v>
      </c>
      <c r="G140" s="393">
        <f t="shared" si="31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2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Familiar'!F141</f>
        <v>0</v>
      </c>
      <c r="F141" s="392">
        <f t="shared" si="30"/>
        <v>708.49</v>
      </c>
      <c r="G141" s="393">
        <f t="shared" si="31"/>
        <v>-708.49</v>
      </c>
      <c r="I141" s="281">
        <v>708.49</v>
      </c>
      <c r="J141" s="281"/>
      <c r="K141" s="281"/>
      <c r="L141" s="281"/>
      <c r="M141" s="281"/>
      <c r="N141" s="496"/>
      <c r="O141" s="281"/>
      <c r="P141" s="155">
        <f t="shared" si="32"/>
        <v>708.49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Familiar'!F142</f>
        <v>0</v>
      </c>
      <c r="F142" s="392">
        <f t="shared" si="30"/>
        <v>0</v>
      </c>
      <c r="G142" s="393">
        <f t="shared" si="31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2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Familiar'!F143</f>
        <v>100</v>
      </c>
      <c r="F143" s="392">
        <f t="shared" si="30"/>
        <v>162</v>
      </c>
      <c r="G143" s="393">
        <f t="shared" si="31"/>
        <v>-62</v>
      </c>
      <c r="I143" s="281">
        <v>162</v>
      </c>
      <c r="J143" s="281"/>
      <c r="K143" s="281"/>
      <c r="L143" s="281"/>
      <c r="M143" s="281"/>
      <c r="N143" s="281"/>
      <c r="O143" s="281"/>
      <c r="P143" s="155">
        <f t="shared" si="32"/>
        <v>162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Familiar'!F144</f>
        <v>0</v>
      </c>
      <c r="F144" s="392">
        <f t="shared" si="30"/>
        <v>0</v>
      </c>
      <c r="G144" s="393">
        <f t="shared" si="31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2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Familiar'!F145</f>
        <v>0</v>
      </c>
      <c r="F145" s="392">
        <f t="shared" si="30"/>
        <v>0</v>
      </c>
      <c r="G145" s="393">
        <f t="shared" si="31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2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Familiar'!F146</f>
        <v>100</v>
      </c>
      <c r="F146" s="392">
        <f t="shared" si="30"/>
        <v>96.09</v>
      </c>
      <c r="G146" s="393">
        <f t="shared" si="31"/>
        <v>3.9099999999999966</v>
      </c>
      <c r="I146" s="281"/>
      <c r="J146" s="281">
        <v>70</v>
      </c>
      <c r="K146" s="281"/>
      <c r="L146" s="281"/>
      <c r="M146" s="281"/>
      <c r="N146" s="281">
        <v>26.09</v>
      </c>
      <c r="O146" s="281"/>
      <c r="P146" s="155">
        <f t="shared" si="32"/>
        <v>96.09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Familiar'!F147</f>
        <v>50</v>
      </c>
      <c r="F147" s="392">
        <f t="shared" si="30"/>
        <v>75.58</v>
      </c>
      <c r="G147" s="393">
        <f t="shared" si="31"/>
        <v>-25.58</v>
      </c>
      <c r="I147" s="281"/>
      <c r="J147" s="281">
        <v>75.58</v>
      </c>
      <c r="K147" s="281"/>
      <c r="L147" s="281"/>
      <c r="M147" s="281"/>
      <c r="N147" s="299"/>
      <c r="O147" s="281"/>
      <c r="P147" s="155">
        <f t="shared" si="32"/>
        <v>75.58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Familiar'!F148</f>
        <v>0</v>
      </c>
      <c r="F148" s="392">
        <f t="shared" si="30"/>
        <v>21.22</v>
      </c>
      <c r="G148" s="393">
        <f t="shared" si="31"/>
        <v>-21.22</v>
      </c>
      <c r="I148" s="281"/>
      <c r="J148" s="281"/>
      <c r="K148" s="281"/>
      <c r="L148" s="281"/>
      <c r="M148" s="281"/>
      <c r="N148" s="281">
        <v>21.22</v>
      </c>
      <c r="O148" s="281"/>
      <c r="P148" s="155">
        <f t="shared" si="32"/>
        <v>21.22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Familiar'!F149</f>
        <v>100</v>
      </c>
      <c r="F149" s="392">
        <f t="shared" si="30"/>
        <v>100</v>
      </c>
      <c r="G149" s="393">
        <f t="shared" si="31"/>
        <v>0</v>
      </c>
      <c r="I149" s="281"/>
      <c r="J149" s="281">
        <v>100</v>
      </c>
      <c r="K149" s="281"/>
      <c r="L149" s="281"/>
      <c r="M149" s="281"/>
      <c r="N149" s="281"/>
      <c r="O149" s="281"/>
      <c r="P149" s="155">
        <f t="shared" si="32"/>
        <v>100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Familiar'!F150</f>
        <v>0</v>
      </c>
      <c r="F150" s="392">
        <f t="shared" si="30"/>
        <v>0</v>
      </c>
      <c r="G150" s="393">
        <f t="shared" si="31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2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Familiar'!F151</f>
        <v>0</v>
      </c>
      <c r="F151" s="392">
        <f t="shared" si="30"/>
        <v>0</v>
      </c>
      <c r="G151" s="393">
        <f t="shared" si="31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2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Familiar'!F152</f>
        <v>0</v>
      </c>
      <c r="F152" s="392">
        <f t="shared" si="30"/>
        <v>0</v>
      </c>
      <c r="G152" s="393">
        <f t="shared" si="31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2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Familiar'!F153</f>
        <v>50</v>
      </c>
      <c r="F153" s="392">
        <f t="shared" si="30"/>
        <v>49.99</v>
      </c>
      <c r="G153" s="393">
        <f t="shared" si="31"/>
        <v>9.9999999999980105E-3</v>
      </c>
      <c r="I153" s="281"/>
      <c r="J153" s="281"/>
      <c r="K153" s="281"/>
      <c r="L153" s="281"/>
      <c r="M153" s="281"/>
      <c r="N153" s="281">
        <v>49.99</v>
      </c>
      <c r="O153" s="281"/>
      <c r="P153" s="155">
        <f t="shared" si="32"/>
        <v>49.99</v>
      </c>
      <c r="Q153" s="412" t="s">
        <v>239</v>
      </c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Familiar'!F154</f>
        <v>0</v>
      </c>
      <c r="F154" s="392">
        <f t="shared" si="30"/>
        <v>0</v>
      </c>
      <c r="G154" s="393">
        <f t="shared" si="31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2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Familiar'!F155</f>
        <v>0</v>
      </c>
      <c r="F155" s="392">
        <f t="shared" si="30"/>
        <v>0</v>
      </c>
      <c r="G155" s="393">
        <f t="shared" si="31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2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Familiar'!F156</f>
        <v>0</v>
      </c>
      <c r="F156" s="392">
        <f t="shared" si="30"/>
        <v>0</v>
      </c>
      <c r="G156" s="393">
        <f t="shared" si="31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2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Familiar'!F157</f>
        <v>0</v>
      </c>
      <c r="F157" s="392">
        <f t="shared" si="30"/>
        <v>0</v>
      </c>
      <c r="G157" s="393">
        <f t="shared" si="31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2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Familiar'!F158</f>
        <v>0</v>
      </c>
      <c r="F158" s="392">
        <f t="shared" si="30"/>
        <v>0</v>
      </c>
      <c r="G158" s="393">
        <f t="shared" si="31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2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Familiar'!F159</f>
        <v>0</v>
      </c>
      <c r="F159" s="392">
        <f t="shared" si="30"/>
        <v>0</v>
      </c>
      <c r="G159" s="393">
        <f t="shared" si="31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2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Familiar'!F160</f>
        <v>0</v>
      </c>
      <c r="F160" s="392">
        <f t="shared" si="30"/>
        <v>0</v>
      </c>
      <c r="G160" s="393">
        <f t="shared" si="31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2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Familiar'!F161</f>
        <v>0</v>
      </c>
      <c r="F161" s="392">
        <f t="shared" si="30"/>
        <v>0</v>
      </c>
      <c r="G161" s="393">
        <f t="shared" si="31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2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Familiar'!F162</f>
        <v>0</v>
      </c>
      <c r="F162" s="392">
        <f t="shared" si="30"/>
        <v>0</v>
      </c>
      <c r="G162" s="393">
        <f t="shared" si="31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2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Familiar'!F163</f>
        <v>0</v>
      </c>
      <c r="F163" s="392">
        <f t="shared" si="30"/>
        <v>0</v>
      </c>
      <c r="G163" s="393">
        <f t="shared" si="31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2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Familiar'!F164</f>
        <v>0</v>
      </c>
      <c r="F164" s="392">
        <f t="shared" si="30"/>
        <v>0</v>
      </c>
      <c r="G164" s="393">
        <f t="shared" si="31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2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1079.9000000000001</v>
      </c>
      <c r="F165" s="343">
        <f>SUM(F120:F164)</f>
        <v>1543.2699999999998</v>
      </c>
      <c r="G165" s="343">
        <f>SUM(G120:G164)</f>
        <v>-463.37</v>
      </c>
      <c r="I165" s="343">
        <f t="shared" ref="I165:P165" si="33">SUM(I120:I164)</f>
        <v>1060.49</v>
      </c>
      <c r="J165" s="343">
        <f t="shared" si="33"/>
        <v>365.58</v>
      </c>
      <c r="K165" s="343">
        <f t="shared" si="33"/>
        <v>0</v>
      </c>
      <c r="L165" s="343">
        <f t="shared" si="33"/>
        <v>0</v>
      </c>
      <c r="M165" s="343">
        <f t="shared" si="33"/>
        <v>0</v>
      </c>
      <c r="N165" s="343">
        <f t="shared" si="33"/>
        <v>117.19999999999999</v>
      </c>
      <c r="O165" s="343">
        <f t="shared" si="33"/>
        <v>0</v>
      </c>
      <c r="P165" s="343">
        <f t="shared" si="33"/>
        <v>1543.2699999999998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0.14291953414505029</v>
      </c>
      <c r="F166" s="464">
        <f>F165/F16</f>
        <v>0.17539152176383677</v>
      </c>
      <c r="G166" s="464"/>
      <c r="I166" s="464">
        <f t="shared" ref="I166:P166" si="34">I165/I16</f>
        <v>0.1792579445571332</v>
      </c>
      <c r="J166" s="464">
        <f t="shared" si="34"/>
        <v>0.2031</v>
      </c>
      <c r="K166" s="464">
        <f t="shared" si="34"/>
        <v>0</v>
      </c>
      <c r="L166" s="464">
        <f t="shared" si="34"/>
        <v>0</v>
      </c>
      <c r="M166" s="464">
        <f t="shared" si="34"/>
        <v>0</v>
      </c>
      <c r="N166" s="464" t="e">
        <f t="shared" si="34"/>
        <v>#DIV/0!</v>
      </c>
      <c r="O166" s="464" t="e">
        <f t="shared" si="34"/>
        <v>#DIV/0!</v>
      </c>
      <c r="P166" s="464">
        <f t="shared" si="34"/>
        <v>0.17539152176383677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7804.9</v>
      </c>
      <c r="F167" s="465">
        <f>F118+F165</f>
        <v>8649.7199999999993</v>
      </c>
      <c r="G167" s="465">
        <f>G118+G165</f>
        <v>-1015.8499999999998</v>
      </c>
      <c r="I167" s="466">
        <f t="shared" ref="I167:P167" si="35">I85+I165+I99+I105+I111+I116</f>
        <v>3213.26</v>
      </c>
      <c r="J167" s="467">
        <f t="shared" si="35"/>
        <v>1694.4299999999998</v>
      </c>
      <c r="K167" s="467">
        <f t="shared" si="35"/>
        <v>719.86</v>
      </c>
      <c r="L167" s="467">
        <f t="shared" si="35"/>
        <v>507.98</v>
      </c>
      <c r="M167" s="467">
        <f t="shared" si="35"/>
        <v>379.21</v>
      </c>
      <c r="N167" s="467">
        <f t="shared" si="35"/>
        <v>2134.98</v>
      </c>
      <c r="O167" s="467">
        <f t="shared" si="35"/>
        <v>0</v>
      </c>
      <c r="P167" s="468">
        <f t="shared" si="35"/>
        <v>8649.7199999999975</v>
      </c>
    </row>
    <row r="168" spans="1:17" ht="18" customHeight="1" x14ac:dyDescent="0.25">
      <c r="C168" s="98"/>
      <c r="D168" s="98"/>
      <c r="E168" s="336">
        <f>E167/E16</f>
        <v>1.0329407093700369</v>
      </c>
      <c r="F168" s="336">
        <f>F167/F16</f>
        <v>0.98303443573133298</v>
      </c>
      <c r="G168" s="469"/>
      <c r="I168" s="336">
        <f t="shared" ref="I168:P168" si="36">I167/I16</f>
        <v>0.54314739688979041</v>
      </c>
      <c r="J168" s="336">
        <f t="shared" si="36"/>
        <v>0.94134999999999991</v>
      </c>
      <c r="K168" s="336">
        <f t="shared" si="36"/>
        <v>1.564913043478261</v>
      </c>
      <c r="L168" s="336">
        <f t="shared" si="36"/>
        <v>1.7219661016949153</v>
      </c>
      <c r="M168" s="336">
        <f t="shared" si="36"/>
        <v>1.1561280487804877</v>
      </c>
      <c r="N168" s="336" t="e">
        <f t="shared" si="36"/>
        <v>#DIV/0!</v>
      </c>
      <c r="O168" s="336" t="e">
        <f t="shared" si="36"/>
        <v>#DIV/0!</v>
      </c>
      <c r="P168" s="336">
        <f t="shared" si="36"/>
        <v>0.98303443573133287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23.25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f>Jan!F180</f>
        <v>-383.32999999999993</v>
      </c>
      <c r="F171" s="365">
        <f>Jan!F180</f>
        <v>-383.32999999999993</v>
      </c>
      <c r="G171" s="365"/>
      <c r="I171" s="477">
        <f>F171</f>
        <v>-383.32999999999993</v>
      </c>
      <c r="J171" s="477">
        <f t="shared" ref="J171:O171" si="37">I180</f>
        <v>2319.41</v>
      </c>
      <c r="K171" s="477">
        <f t="shared" si="37"/>
        <v>2424.98</v>
      </c>
      <c r="L171" s="477">
        <f t="shared" si="37"/>
        <v>2165.12</v>
      </c>
      <c r="M171" s="477">
        <f t="shared" si="37"/>
        <v>1952.1399999999999</v>
      </c>
      <c r="N171" s="477">
        <f t="shared" si="37"/>
        <v>1900.9299999999998</v>
      </c>
      <c r="O171" s="477">
        <f t="shared" si="37"/>
        <v>-234.05000000000018</v>
      </c>
      <c r="P171" s="477">
        <f>E171</f>
        <v>-383.32999999999993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7556</v>
      </c>
      <c r="F172" s="365">
        <f>F16</f>
        <v>8799</v>
      </c>
      <c r="G172" s="365">
        <f>F172-E172</f>
        <v>1243</v>
      </c>
      <c r="I172" s="478">
        <f t="shared" ref="I172:P172" si="38">I16</f>
        <v>5916</v>
      </c>
      <c r="J172" s="478">
        <f t="shared" si="38"/>
        <v>1800</v>
      </c>
      <c r="K172" s="478">
        <f t="shared" si="38"/>
        <v>460</v>
      </c>
      <c r="L172" s="478">
        <f t="shared" si="38"/>
        <v>295</v>
      </c>
      <c r="M172" s="478">
        <f t="shared" si="38"/>
        <v>328</v>
      </c>
      <c r="N172" s="478">
        <f t="shared" si="38"/>
        <v>0</v>
      </c>
      <c r="O172" s="478">
        <f t="shared" si="38"/>
        <v>0</v>
      </c>
      <c r="P172" s="478">
        <f t="shared" si="38"/>
        <v>8799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39">I27</f>
        <v>0</v>
      </c>
      <c r="J173" s="480">
        <f t="shared" si="39"/>
        <v>0</v>
      </c>
      <c r="K173" s="480">
        <f t="shared" si="39"/>
        <v>0</v>
      </c>
      <c r="L173" s="480">
        <f t="shared" si="39"/>
        <v>0</v>
      </c>
      <c r="M173" s="480">
        <f t="shared" si="39"/>
        <v>0</v>
      </c>
      <c r="N173" s="480">
        <f t="shared" si="39"/>
        <v>0</v>
      </c>
      <c r="O173" s="480">
        <f t="shared" si="39"/>
        <v>0</v>
      </c>
      <c r="P173" s="480">
        <f t="shared" si="39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5685</v>
      </c>
      <c r="F174" s="365">
        <f>F85</f>
        <v>5954.4199999999992</v>
      </c>
      <c r="G174" s="365">
        <f t="shared" ref="G174:G179" si="40">E174-F174</f>
        <v>-269.41999999999916</v>
      </c>
      <c r="I174" s="480">
        <f t="shared" ref="I174:P174" si="41">I85</f>
        <v>1228.77</v>
      </c>
      <c r="J174" s="480">
        <f t="shared" si="41"/>
        <v>1328.85</v>
      </c>
      <c r="K174" s="480">
        <f t="shared" si="41"/>
        <v>719.86</v>
      </c>
      <c r="L174" s="480">
        <f t="shared" si="41"/>
        <v>507.98</v>
      </c>
      <c r="M174" s="480">
        <f t="shared" si="41"/>
        <v>379.21</v>
      </c>
      <c r="N174" s="480">
        <f t="shared" si="41"/>
        <v>1789.75</v>
      </c>
      <c r="O174" s="480">
        <f t="shared" si="41"/>
        <v>0</v>
      </c>
      <c r="P174" s="480">
        <f t="shared" si="41"/>
        <v>5954.4199999999992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190</v>
      </c>
      <c r="F175" s="365">
        <f>F99</f>
        <v>302.02999999999997</v>
      </c>
      <c r="G175" s="365">
        <f t="shared" si="40"/>
        <v>-112.02999999999997</v>
      </c>
      <c r="I175" s="480">
        <f t="shared" ref="I175:P175" si="42">I99</f>
        <v>74</v>
      </c>
      <c r="J175" s="480">
        <f t="shared" si="42"/>
        <v>0</v>
      </c>
      <c r="K175" s="480">
        <f t="shared" si="42"/>
        <v>0</v>
      </c>
      <c r="L175" s="480">
        <f t="shared" si="42"/>
        <v>0</v>
      </c>
      <c r="M175" s="480">
        <f t="shared" si="42"/>
        <v>0</v>
      </c>
      <c r="N175" s="480">
        <f t="shared" si="42"/>
        <v>228.03</v>
      </c>
      <c r="O175" s="480">
        <f t="shared" si="42"/>
        <v>0</v>
      </c>
      <c r="P175" s="480">
        <f t="shared" si="42"/>
        <v>302.02999999999997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850</v>
      </c>
      <c r="G176" s="365">
        <f t="shared" si="40"/>
        <v>0</v>
      </c>
      <c r="I176" s="480">
        <f t="shared" ref="I176:P176" si="43">I105</f>
        <v>850</v>
      </c>
      <c r="J176" s="480">
        <f t="shared" si="43"/>
        <v>0</v>
      </c>
      <c r="K176" s="480">
        <f t="shared" si="43"/>
        <v>0</v>
      </c>
      <c r="L176" s="480">
        <f t="shared" si="43"/>
        <v>0</v>
      </c>
      <c r="M176" s="480">
        <f t="shared" si="43"/>
        <v>0</v>
      </c>
      <c r="N176" s="480">
        <f t="shared" si="43"/>
        <v>0</v>
      </c>
      <c r="O176" s="480">
        <f t="shared" si="43"/>
        <v>0</v>
      </c>
      <c r="P176" s="480">
        <f t="shared" si="43"/>
        <v>850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0"/>
        <v>0</v>
      </c>
      <c r="I177" s="480">
        <f t="shared" ref="I177:P177" si="44">I111</f>
        <v>0</v>
      </c>
      <c r="J177" s="480">
        <f t="shared" si="44"/>
        <v>0</v>
      </c>
      <c r="K177" s="480">
        <f t="shared" si="44"/>
        <v>0</v>
      </c>
      <c r="L177" s="480">
        <f t="shared" si="44"/>
        <v>0</v>
      </c>
      <c r="M177" s="480">
        <f t="shared" si="44"/>
        <v>0</v>
      </c>
      <c r="N177" s="480">
        <f t="shared" si="44"/>
        <v>0</v>
      </c>
      <c r="O177" s="480">
        <f t="shared" si="44"/>
        <v>0</v>
      </c>
      <c r="P177" s="480">
        <f t="shared" si="44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0"/>
        <v>0</v>
      </c>
      <c r="I178" s="480">
        <f t="shared" ref="I178:P178" si="45">I116</f>
        <v>0</v>
      </c>
      <c r="J178" s="480">
        <f t="shared" si="45"/>
        <v>0</v>
      </c>
      <c r="K178" s="480">
        <f t="shared" si="45"/>
        <v>0</v>
      </c>
      <c r="L178" s="480">
        <f t="shared" si="45"/>
        <v>0</v>
      </c>
      <c r="M178" s="480">
        <f t="shared" si="45"/>
        <v>0</v>
      </c>
      <c r="N178" s="480">
        <f t="shared" si="45"/>
        <v>0</v>
      </c>
      <c r="O178" s="480">
        <f t="shared" si="45"/>
        <v>0</v>
      </c>
      <c r="P178" s="480">
        <f t="shared" si="45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1079.9000000000001</v>
      </c>
      <c r="F179" s="365">
        <f>F165</f>
        <v>1543.2699999999998</v>
      </c>
      <c r="G179" s="365">
        <f t="shared" si="40"/>
        <v>-463.36999999999966</v>
      </c>
      <c r="I179" s="480">
        <f t="shared" ref="I179:P179" si="46">I165</f>
        <v>1060.49</v>
      </c>
      <c r="J179" s="480">
        <f t="shared" si="46"/>
        <v>365.58</v>
      </c>
      <c r="K179" s="480">
        <f t="shared" si="46"/>
        <v>0</v>
      </c>
      <c r="L179" s="480">
        <f t="shared" si="46"/>
        <v>0</v>
      </c>
      <c r="M179" s="480">
        <f t="shared" si="46"/>
        <v>0</v>
      </c>
      <c r="N179" s="480">
        <f t="shared" si="46"/>
        <v>117.19999999999999</v>
      </c>
      <c r="O179" s="480">
        <f t="shared" si="46"/>
        <v>0</v>
      </c>
      <c r="P179" s="480">
        <f t="shared" si="46"/>
        <v>1543.2699999999998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-632.22999999999956</v>
      </c>
      <c r="F180" s="365">
        <f>F171+F172-SUM(F173:F179)</f>
        <v>-234.04999999999927</v>
      </c>
      <c r="G180" s="365">
        <f>F180-E180</f>
        <v>398.18000000000029</v>
      </c>
      <c r="I180" s="481">
        <f t="shared" ref="I180:P180" si="47">I171+I172-SUM(I173:I179)</f>
        <v>2319.41</v>
      </c>
      <c r="J180" s="481">
        <f t="shared" si="47"/>
        <v>2424.98</v>
      </c>
      <c r="K180" s="481">
        <f t="shared" si="47"/>
        <v>2165.12</v>
      </c>
      <c r="L180" s="481">
        <f t="shared" si="47"/>
        <v>1952.1399999999999</v>
      </c>
      <c r="M180" s="481">
        <f t="shared" si="47"/>
        <v>1900.9299999999998</v>
      </c>
      <c r="N180" s="481">
        <f t="shared" si="47"/>
        <v>-234.05000000000018</v>
      </c>
      <c r="O180" s="481">
        <f t="shared" si="47"/>
        <v>-234.05000000000018</v>
      </c>
      <c r="P180" s="481">
        <f t="shared" si="47"/>
        <v>-234.04999999999927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1058"/>
  <sheetViews>
    <sheetView tabSelected="1" zoomScaleNormal="100" workbookViewId="0">
      <pane xSplit="3" ySplit="6" topLeftCell="I7" activePane="bottomRight" state="frozen"/>
      <selection pane="topRight" activeCell="J1" sqref="J1"/>
      <selection pane="bottomLeft" activeCell="A169" sqref="A169"/>
      <selection pane="bottomRight" activeCell="C155" sqref="C155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2.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Março</v>
      </c>
      <c r="F5" s="632"/>
      <c r="G5" s="632"/>
      <c r="I5" s="633" t="s">
        <v>240</v>
      </c>
      <c r="J5" s="633"/>
      <c r="K5" s="633"/>
      <c r="L5" s="633"/>
      <c r="M5" s="633"/>
      <c r="N5" s="633"/>
      <c r="O5" s="633"/>
      <c r="P5" s="633"/>
    </row>
    <row r="6" spans="1:17" ht="22.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Familiar'!G7</f>
        <v>7216</v>
      </c>
      <c r="F7" s="392">
        <f t="shared" ref="F7:F15" si="0">P7</f>
        <v>5716</v>
      </c>
      <c r="G7" s="393">
        <f t="shared" ref="G7:G15" si="1">F7-E7</f>
        <v>-1500</v>
      </c>
      <c r="I7" s="281">
        <v>5716</v>
      </c>
      <c r="J7" s="281"/>
      <c r="K7" s="281"/>
      <c r="L7" s="281"/>
      <c r="M7" s="281"/>
      <c r="N7" s="281"/>
      <c r="O7" s="281"/>
      <c r="P7" s="155">
        <f t="shared" ref="P7:P15" si="2">SUM(I7:O7)</f>
        <v>5716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Familiar'!G8</f>
        <v>335</v>
      </c>
      <c r="F8" s="392">
        <f t="shared" si="0"/>
        <v>200</v>
      </c>
      <c r="G8" s="393">
        <f t="shared" si="1"/>
        <v>-135</v>
      </c>
      <c r="I8" s="281">
        <v>200</v>
      </c>
      <c r="J8" s="281"/>
      <c r="K8" s="281"/>
      <c r="L8" s="281"/>
      <c r="M8" s="281"/>
      <c r="N8" s="281"/>
      <c r="O8" s="281"/>
      <c r="P8" s="155">
        <f t="shared" si="2"/>
        <v>200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Familiar'!G9</f>
        <v>0</v>
      </c>
      <c r="F9" s="392">
        <f t="shared" si="0"/>
        <v>0</v>
      </c>
      <c r="G9" s="393">
        <f t="shared" si="1"/>
        <v>0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Familiar'!G10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81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Familiar'!G11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Familiar'!G12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Familiar'!G13</f>
        <v>0</v>
      </c>
      <c r="F13" s="392">
        <f t="shared" si="0"/>
        <v>128</v>
      </c>
      <c r="G13" s="393">
        <f t="shared" si="1"/>
        <v>128</v>
      </c>
      <c r="I13" s="281">
        <v>128</v>
      </c>
      <c r="J13" s="281"/>
      <c r="K13" s="281"/>
      <c r="L13" s="281"/>
      <c r="M13" s="281"/>
      <c r="N13" s="281"/>
      <c r="O13" s="281"/>
      <c r="P13" s="155">
        <f t="shared" si="2"/>
        <v>128</v>
      </c>
      <c r="Q13" s="380" t="s">
        <v>241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Familiar'!G14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Familiar'!G15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7551</v>
      </c>
      <c r="F16" s="401">
        <f>SUM(F7:F15)</f>
        <v>6044</v>
      </c>
      <c r="G16" s="402">
        <f>SUM(G7:G15)</f>
        <v>-1507</v>
      </c>
      <c r="I16" s="401">
        <f t="shared" ref="I16:P16" si="3">SUM(I7:I15)</f>
        <v>6044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6044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Familiar'!G19</f>
        <v>0</v>
      </c>
      <c r="F19" s="392">
        <f t="shared" ref="F19:F26" si="4">P19</f>
        <v>0</v>
      </c>
      <c r="G19" s="393">
        <f t="shared" ref="G19:G26" si="5">F19-E19</f>
        <v>0</v>
      </c>
      <c r="I19" s="281"/>
      <c r="J19" s="281"/>
      <c r="K19" s="281"/>
      <c r="L19" s="281"/>
      <c r="M19" s="281"/>
      <c r="N19" s="281"/>
      <c r="O19" s="281"/>
      <c r="P19" s="155">
        <f t="shared" ref="P19:P26" si="6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Familiar'!G20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6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Familiar'!G21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6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Familiar'!G22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6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Familiar'!G23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6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Familiar'!G24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6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Familiar'!G25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6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Familiar'!G26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6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7">SUM(I19:I26)</f>
        <v>0</v>
      </c>
      <c r="J27" s="415">
        <f t="shared" si="7"/>
        <v>0</v>
      </c>
      <c r="K27" s="415">
        <f t="shared" si="7"/>
        <v>0</v>
      </c>
      <c r="L27" s="415">
        <f t="shared" si="7"/>
        <v>0</v>
      </c>
      <c r="M27" s="415">
        <f t="shared" si="7"/>
        <v>0</v>
      </c>
      <c r="N27" s="415">
        <f t="shared" si="7"/>
        <v>0</v>
      </c>
      <c r="O27" s="415">
        <f t="shared" si="7"/>
        <v>0</v>
      </c>
      <c r="P27" s="415">
        <f t="shared" si="7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>
        <f>F27/F16</f>
        <v>0</v>
      </c>
      <c r="G28" s="420"/>
      <c r="I28" s="419">
        <f t="shared" ref="I28:P28" si="8">I27/I16</f>
        <v>0</v>
      </c>
      <c r="J28" s="419" t="e">
        <f t="shared" si="8"/>
        <v>#DIV/0!</v>
      </c>
      <c r="K28" s="419" t="e">
        <f t="shared" si="8"/>
        <v>#DIV/0!</v>
      </c>
      <c r="L28" s="419" t="e">
        <f t="shared" si="8"/>
        <v>#DIV/0!</v>
      </c>
      <c r="M28" s="419" t="e">
        <f t="shared" si="8"/>
        <v>#DIV/0!</v>
      </c>
      <c r="N28" s="419" t="e">
        <f t="shared" si="8"/>
        <v>#DIV/0!</v>
      </c>
      <c r="O28" s="419" t="e">
        <f t="shared" si="8"/>
        <v>#DIV/0!</v>
      </c>
      <c r="P28" s="419">
        <f t="shared" si="8"/>
        <v>0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1.7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Familiar'!G31</f>
        <v>0</v>
      </c>
      <c r="F31" s="392">
        <f t="shared" ref="F31:F62" si="9">P31</f>
        <v>0</v>
      </c>
      <c r="G31" s="393">
        <f t="shared" ref="G31:G62" si="10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1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Familiar'!G32</f>
        <v>0</v>
      </c>
      <c r="F32" s="392">
        <f t="shared" si="9"/>
        <v>0</v>
      </c>
      <c r="G32" s="393">
        <f t="shared" si="10"/>
        <v>0</v>
      </c>
      <c r="I32" s="281"/>
      <c r="J32" s="281"/>
      <c r="K32" s="281"/>
      <c r="L32" s="281"/>
      <c r="M32" s="281"/>
      <c r="N32" s="281"/>
      <c r="O32" s="281"/>
      <c r="P32" s="155">
        <f t="shared" si="11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Familiar'!G33</f>
        <v>0</v>
      </c>
      <c r="F33" s="392">
        <f t="shared" si="9"/>
        <v>0</v>
      </c>
      <c r="G33" s="393">
        <f t="shared" si="10"/>
        <v>0</v>
      </c>
      <c r="I33" s="281"/>
      <c r="J33" s="281"/>
      <c r="K33" s="281"/>
      <c r="L33" s="281"/>
      <c r="M33" s="281"/>
      <c r="N33" s="281"/>
      <c r="O33" s="281"/>
      <c r="P33" s="155">
        <f t="shared" si="11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Familiar'!G34</f>
        <v>0</v>
      </c>
      <c r="F34" s="392">
        <f t="shared" si="9"/>
        <v>0</v>
      </c>
      <c r="G34" s="393">
        <f t="shared" si="10"/>
        <v>0</v>
      </c>
      <c r="I34" s="281"/>
      <c r="J34" s="281"/>
      <c r="K34" s="281"/>
      <c r="L34" s="281"/>
      <c r="M34" s="281"/>
      <c r="N34" s="281"/>
      <c r="O34" s="281"/>
      <c r="P34" s="155">
        <f t="shared" si="11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Familiar'!G35</f>
        <v>184.7</v>
      </c>
      <c r="F35" s="392">
        <f t="shared" si="9"/>
        <v>184.7</v>
      </c>
      <c r="G35" s="393">
        <f t="shared" si="10"/>
        <v>0</v>
      </c>
      <c r="I35" s="281"/>
      <c r="J35" s="281"/>
      <c r="K35" s="281"/>
      <c r="L35" s="281"/>
      <c r="M35" s="281"/>
      <c r="N35" s="281">
        <v>184.7</v>
      </c>
      <c r="O35" s="281"/>
      <c r="P35" s="155">
        <f t="shared" si="11"/>
        <v>184.7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Familiar'!G36</f>
        <v>50</v>
      </c>
      <c r="F36" s="392">
        <f t="shared" si="9"/>
        <v>0</v>
      </c>
      <c r="G36" s="393">
        <f t="shared" si="10"/>
        <v>50</v>
      </c>
      <c r="I36" s="281"/>
      <c r="J36" s="281"/>
      <c r="K36" s="281"/>
      <c r="L36" s="281"/>
      <c r="M36" s="281"/>
      <c r="N36" s="281"/>
      <c r="O36" s="281"/>
      <c r="P36" s="155">
        <f t="shared" si="11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Familiar'!G37</f>
        <v>0</v>
      </c>
      <c r="F37" s="392">
        <f t="shared" si="9"/>
        <v>0</v>
      </c>
      <c r="G37" s="393">
        <f t="shared" si="10"/>
        <v>0</v>
      </c>
      <c r="I37" s="281"/>
      <c r="J37" s="281"/>
      <c r="K37" s="281"/>
      <c r="L37" s="281"/>
      <c r="M37" s="281"/>
      <c r="N37" s="281"/>
      <c r="O37" s="281"/>
      <c r="P37" s="155">
        <f t="shared" si="11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Familiar'!G38</f>
        <v>0</v>
      </c>
      <c r="F38" s="392">
        <f t="shared" si="9"/>
        <v>0</v>
      </c>
      <c r="G38" s="393">
        <f t="shared" si="10"/>
        <v>0</v>
      </c>
      <c r="I38" s="281"/>
      <c r="J38" s="281"/>
      <c r="K38" s="281"/>
      <c r="L38" s="281"/>
      <c r="M38" s="281"/>
      <c r="N38" s="281"/>
      <c r="O38" s="281"/>
      <c r="P38" s="155">
        <f t="shared" si="11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Familiar'!G39</f>
        <v>0</v>
      </c>
      <c r="F39" s="392">
        <f t="shared" si="9"/>
        <v>0</v>
      </c>
      <c r="G39" s="393">
        <f t="shared" si="10"/>
        <v>0</v>
      </c>
      <c r="I39" s="281"/>
      <c r="J39" s="281"/>
      <c r="K39" s="281"/>
      <c r="L39" s="281"/>
      <c r="M39" s="281"/>
      <c r="N39" s="281"/>
      <c r="O39" s="281"/>
      <c r="P39" s="155">
        <f t="shared" si="11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Familiar'!G40</f>
        <v>3100</v>
      </c>
      <c r="F40" s="392">
        <f t="shared" si="9"/>
        <v>2410.5699999999997</v>
      </c>
      <c r="G40" s="393">
        <f t="shared" si="10"/>
        <v>689.43000000000029</v>
      </c>
      <c r="I40" s="281">
        <v>317.10000000000002</v>
      </c>
      <c r="J40" s="281">
        <f>740+133.5</f>
        <v>873.5</v>
      </c>
      <c r="K40" s="281">
        <v>450.3</v>
      </c>
      <c r="L40" s="281"/>
      <c r="M40" s="281"/>
      <c r="N40" s="281">
        <v>769.67</v>
      </c>
      <c r="O40" s="281"/>
      <c r="P40" s="155">
        <f t="shared" si="11"/>
        <v>2410.5699999999997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Familiar'!G41</f>
        <v>0</v>
      </c>
      <c r="F41" s="392">
        <f t="shared" si="9"/>
        <v>0</v>
      </c>
      <c r="G41" s="393">
        <f t="shared" si="10"/>
        <v>0</v>
      </c>
      <c r="I41" s="281"/>
      <c r="J41" s="281"/>
      <c r="K41" s="281"/>
      <c r="L41" s="281"/>
      <c r="M41" s="281"/>
      <c r="N41" s="281"/>
      <c r="O41" s="281"/>
      <c r="P41" s="155">
        <f t="shared" si="11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Familiar'!G42</f>
        <v>0</v>
      </c>
      <c r="F42" s="392">
        <f t="shared" si="9"/>
        <v>0</v>
      </c>
      <c r="G42" s="393">
        <f t="shared" si="10"/>
        <v>0</v>
      </c>
      <c r="I42" s="281"/>
      <c r="J42" s="281"/>
      <c r="K42" s="281"/>
      <c r="L42" s="281"/>
      <c r="M42" s="281"/>
      <c r="N42" s="281"/>
      <c r="O42" s="281"/>
      <c r="P42" s="134">
        <f t="shared" si="11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Familiar'!G43</f>
        <v>0</v>
      </c>
      <c r="F43" s="392">
        <f t="shared" si="9"/>
        <v>0</v>
      </c>
      <c r="G43" s="393">
        <f t="shared" si="10"/>
        <v>0</v>
      </c>
      <c r="I43" s="281"/>
      <c r="J43" s="281"/>
      <c r="K43" s="281"/>
      <c r="L43" s="281"/>
      <c r="M43" s="281"/>
      <c r="N43" s="281"/>
      <c r="O43" s="281"/>
      <c r="P43" s="155">
        <f t="shared" si="11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Familiar'!G44</f>
        <v>0</v>
      </c>
      <c r="F44" s="392">
        <f t="shared" si="9"/>
        <v>0</v>
      </c>
      <c r="G44" s="393">
        <f t="shared" si="10"/>
        <v>0</v>
      </c>
      <c r="I44" s="281"/>
      <c r="J44" s="281"/>
      <c r="K44" s="281"/>
      <c r="L44" s="281"/>
      <c r="M44" s="281"/>
      <c r="N44" s="281"/>
      <c r="O44" s="281"/>
      <c r="P44" s="155">
        <f t="shared" si="11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Familiar'!G45</f>
        <v>0</v>
      </c>
      <c r="F45" s="392">
        <f t="shared" si="9"/>
        <v>0</v>
      </c>
      <c r="G45" s="393">
        <f t="shared" si="10"/>
        <v>0</v>
      </c>
      <c r="I45" s="281"/>
      <c r="J45" s="281"/>
      <c r="K45" s="281"/>
      <c r="L45" s="281"/>
      <c r="M45" s="281"/>
      <c r="N45" s="281"/>
      <c r="O45" s="281"/>
      <c r="P45" s="155">
        <f t="shared" si="11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Familiar'!G46</f>
        <v>400</v>
      </c>
      <c r="F46" s="392">
        <f t="shared" si="9"/>
        <v>276.27</v>
      </c>
      <c r="G46" s="393">
        <f t="shared" si="10"/>
        <v>123.73000000000002</v>
      </c>
      <c r="I46" s="281">
        <v>226.27</v>
      </c>
      <c r="J46" s="281"/>
      <c r="K46" s="281"/>
      <c r="L46" s="281"/>
      <c r="M46" s="281"/>
      <c r="N46" s="281">
        <v>50</v>
      </c>
      <c r="O46" s="281"/>
      <c r="P46" s="155">
        <f t="shared" si="11"/>
        <v>276.27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Familiar'!G47</f>
        <v>500</v>
      </c>
      <c r="F47" s="392">
        <f t="shared" si="9"/>
        <v>430.9</v>
      </c>
      <c r="G47" s="393">
        <f t="shared" si="10"/>
        <v>69.100000000000023</v>
      </c>
      <c r="I47" s="281"/>
      <c r="J47" s="281"/>
      <c r="K47" s="281"/>
      <c r="L47" s="281"/>
      <c r="M47" s="281"/>
      <c r="N47" s="281">
        <v>430.9</v>
      </c>
      <c r="O47" s="281"/>
      <c r="P47" s="155">
        <f t="shared" si="11"/>
        <v>430.9</v>
      </c>
      <c r="Q47" s="412" t="s">
        <v>242</v>
      </c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Familiar'!G48</f>
        <v>0</v>
      </c>
      <c r="F48" s="392">
        <f t="shared" si="9"/>
        <v>0</v>
      </c>
      <c r="G48" s="393">
        <f t="shared" si="10"/>
        <v>0</v>
      </c>
      <c r="I48" s="281"/>
      <c r="J48" s="281"/>
      <c r="K48" s="281"/>
      <c r="L48" s="281"/>
      <c r="M48" s="281"/>
      <c r="N48" s="281"/>
      <c r="O48" s="281"/>
      <c r="P48" s="155">
        <f t="shared" si="11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Familiar'!G49</f>
        <v>0</v>
      </c>
      <c r="F49" s="392">
        <f t="shared" si="9"/>
        <v>0</v>
      </c>
      <c r="G49" s="393">
        <f t="shared" si="10"/>
        <v>0</v>
      </c>
      <c r="I49" s="281"/>
      <c r="J49" s="281"/>
      <c r="K49" s="281"/>
      <c r="L49" s="281"/>
      <c r="M49" s="281"/>
      <c r="N49" s="281"/>
      <c r="O49" s="281"/>
      <c r="P49" s="155">
        <f t="shared" si="11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Familiar'!G50</f>
        <v>0</v>
      </c>
      <c r="F50" s="392">
        <f t="shared" si="9"/>
        <v>0</v>
      </c>
      <c r="G50" s="393">
        <f t="shared" si="10"/>
        <v>0</v>
      </c>
      <c r="I50" s="281"/>
      <c r="J50" s="281"/>
      <c r="K50" s="281"/>
      <c r="L50" s="281"/>
      <c r="M50" s="281"/>
      <c r="N50" s="281"/>
      <c r="O50" s="281"/>
      <c r="P50" s="155">
        <f t="shared" si="11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Familiar'!G51</f>
        <v>0</v>
      </c>
      <c r="F51" s="392">
        <f t="shared" si="9"/>
        <v>0</v>
      </c>
      <c r="G51" s="393">
        <f t="shared" si="10"/>
        <v>0</v>
      </c>
      <c r="I51" s="281"/>
      <c r="J51" s="281"/>
      <c r="K51" s="281"/>
      <c r="L51" s="281"/>
      <c r="M51" s="281"/>
      <c r="N51" s="281"/>
      <c r="O51" s="281"/>
      <c r="P51" s="155">
        <f t="shared" si="11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Familiar'!G52</f>
        <v>0</v>
      </c>
      <c r="F52" s="392">
        <f t="shared" si="9"/>
        <v>0</v>
      </c>
      <c r="G52" s="393">
        <f t="shared" si="10"/>
        <v>0</v>
      </c>
      <c r="I52" s="281"/>
      <c r="J52" s="281"/>
      <c r="K52" s="281"/>
      <c r="L52" s="281"/>
      <c r="M52" s="281"/>
      <c r="N52" s="281"/>
      <c r="O52" s="281"/>
      <c r="P52" s="155">
        <f t="shared" si="11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Familiar'!G53</f>
        <v>0</v>
      </c>
      <c r="F53" s="392">
        <f t="shared" si="9"/>
        <v>0</v>
      </c>
      <c r="G53" s="393">
        <f t="shared" si="10"/>
        <v>0</v>
      </c>
      <c r="I53" s="281"/>
      <c r="J53" s="281"/>
      <c r="K53" s="281"/>
      <c r="L53" s="281"/>
      <c r="M53" s="281"/>
      <c r="N53" s="281"/>
      <c r="O53" s="281"/>
      <c r="P53" s="155">
        <f t="shared" si="11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Familiar'!G54</f>
        <v>0</v>
      </c>
      <c r="F54" s="392">
        <f t="shared" si="9"/>
        <v>0</v>
      </c>
      <c r="G54" s="393">
        <f t="shared" si="10"/>
        <v>0</v>
      </c>
      <c r="I54" s="281"/>
      <c r="J54" s="281"/>
      <c r="K54" s="281"/>
      <c r="L54" s="281"/>
      <c r="M54" s="281"/>
      <c r="N54" s="281"/>
      <c r="O54" s="281"/>
      <c r="P54" s="155">
        <f t="shared" si="11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Familiar'!G55</f>
        <v>80</v>
      </c>
      <c r="F55" s="392">
        <f t="shared" si="9"/>
        <v>20</v>
      </c>
      <c r="G55" s="393">
        <f t="shared" si="10"/>
        <v>60</v>
      </c>
      <c r="I55" s="281">
        <v>20</v>
      </c>
      <c r="J55" s="281"/>
      <c r="K55" s="281"/>
      <c r="L55" s="281"/>
      <c r="M55" s="281"/>
      <c r="N55" s="281"/>
      <c r="O55" s="281"/>
      <c r="P55" s="155">
        <f t="shared" si="11"/>
        <v>20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Familiar'!G56</f>
        <v>0</v>
      </c>
      <c r="F56" s="392">
        <f t="shared" si="9"/>
        <v>0</v>
      </c>
      <c r="G56" s="393">
        <f t="shared" si="10"/>
        <v>0</v>
      </c>
      <c r="I56" s="281"/>
      <c r="J56" s="281"/>
      <c r="K56" s="281"/>
      <c r="L56" s="281"/>
      <c r="M56" s="281"/>
      <c r="N56" s="281"/>
      <c r="O56" s="281"/>
      <c r="P56" s="155">
        <f t="shared" si="11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Familiar'!G57</f>
        <v>0</v>
      </c>
      <c r="F57" s="392">
        <f t="shared" si="9"/>
        <v>0</v>
      </c>
      <c r="G57" s="393">
        <f t="shared" si="10"/>
        <v>0</v>
      </c>
      <c r="I57" s="281"/>
      <c r="J57" s="281"/>
      <c r="K57" s="281"/>
      <c r="L57" s="281"/>
      <c r="M57" s="281"/>
      <c r="N57" s="281"/>
      <c r="O57" s="281"/>
      <c r="P57" s="155">
        <f t="shared" si="11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Familiar'!G58</f>
        <v>0</v>
      </c>
      <c r="F58" s="392">
        <f t="shared" si="9"/>
        <v>0</v>
      </c>
      <c r="G58" s="393">
        <f t="shared" si="10"/>
        <v>0</v>
      </c>
      <c r="I58" s="281"/>
      <c r="J58" s="281"/>
      <c r="K58" s="281"/>
      <c r="L58" s="281"/>
      <c r="M58" s="281"/>
      <c r="N58" s="281"/>
      <c r="O58" s="281"/>
      <c r="P58" s="155">
        <f t="shared" si="11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Familiar'!G59</f>
        <v>0</v>
      </c>
      <c r="F59" s="392">
        <f t="shared" si="9"/>
        <v>0</v>
      </c>
      <c r="G59" s="393">
        <f t="shared" si="10"/>
        <v>0</v>
      </c>
      <c r="I59" s="281"/>
      <c r="J59" s="281"/>
      <c r="K59" s="281"/>
      <c r="L59" s="281"/>
      <c r="M59" s="281"/>
      <c r="N59" s="281"/>
      <c r="O59" s="281"/>
      <c r="P59" s="155">
        <f t="shared" si="11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Familiar'!G60</f>
        <v>0</v>
      </c>
      <c r="F60" s="392">
        <f t="shared" si="9"/>
        <v>0</v>
      </c>
      <c r="G60" s="393">
        <f t="shared" si="10"/>
        <v>0</v>
      </c>
      <c r="I60" s="281"/>
      <c r="J60" s="281"/>
      <c r="K60" s="281"/>
      <c r="L60" s="281"/>
      <c r="M60" s="281"/>
      <c r="N60" s="281"/>
      <c r="O60" s="281"/>
      <c r="P60" s="155">
        <f t="shared" si="11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Familiar'!G61</f>
        <v>0</v>
      </c>
      <c r="F61" s="392">
        <f t="shared" si="9"/>
        <v>0</v>
      </c>
      <c r="G61" s="393">
        <f t="shared" si="10"/>
        <v>0</v>
      </c>
      <c r="I61" s="281"/>
      <c r="J61" s="281"/>
      <c r="K61" s="281"/>
      <c r="L61" s="281"/>
      <c r="M61" s="281"/>
      <c r="N61" s="281"/>
      <c r="O61" s="281"/>
      <c r="P61" s="155">
        <f t="shared" si="11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Familiar'!G62</f>
        <v>0</v>
      </c>
      <c r="F62" s="392">
        <f t="shared" si="9"/>
        <v>0</v>
      </c>
      <c r="G62" s="393">
        <f t="shared" si="10"/>
        <v>0</v>
      </c>
      <c r="I62" s="281"/>
      <c r="J62" s="281"/>
      <c r="K62" s="281"/>
      <c r="L62" s="281"/>
      <c r="M62" s="281"/>
      <c r="N62" s="281"/>
      <c r="O62" s="281"/>
      <c r="P62" s="155">
        <f t="shared" si="11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Familiar'!G63</f>
        <v>0</v>
      </c>
      <c r="F63" s="392">
        <f t="shared" ref="F63:F84" si="12">P63</f>
        <v>0</v>
      </c>
      <c r="G63" s="393">
        <f t="shared" ref="G63:G94" si="13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4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Familiar'!G64</f>
        <v>0</v>
      </c>
      <c r="F64" s="392">
        <f t="shared" si="12"/>
        <v>0</v>
      </c>
      <c r="G64" s="393">
        <f t="shared" si="13"/>
        <v>0</v>
      </c>
      <c r="I64" s="281"/>
      <c r="J64" s="281"/>
      <c r="K64" s="281"/>
      <c r="L64" s="281"/>
      <c r="M64" s="281"/>
      <c r="N64" s="281"/>
      <c r="O64" s="281"/>
      <c r="P64" s="155">
        <f t="shared" si="14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Familiar'!G65</f>
        <v>0</v>
      </c>
      <c r="F65" s="392">
        <f t="shared" si="12"/>
        <v>0</v>
      </c>
      <c r="G65" s="393">
        <f t="shared" si="13"/>
        <v>0</v>
      </c>
      <c r="I65" s="281"/>
      <c r="J65" s="281"/>
      <c r="K65" s="281"/>
      <c r="L65" s="281"/>
      <c r="M65" s="281"/>
      <c r="N65" s="281"/>
      <c r="O65" s="281"/>
      <c r="P65" s="155">
        <f t="shared" si="14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Familiar'!G66</f>
        <v>0</v>
      </c>
      <c r="F66" s="392">
        <f t="shared" si="12"/>
        <v>0</v>
      </c>
      <c r="G66" s="393">
        <f t="shared" si="13"/>
        <v>0</v>
      </c>
      <c r="I66" s="281"/>
      <c r="J66" s="281"/>
      <c r="K66" s="281"/>
      <c r="L66" s="281"/>
      <c r="M66" s="281"/>
      <c r="N66" s="281"/>
      <c r="O66" s="281"/>
      <c r="P66" s="155">
        <f t="shared" si="14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Familiar'!G67</f>
        <v>150</v>
      </c>
      <c r="F67" s="392">
        <f t="shared" si="12"/>
        <v>146.83000000000001</v>
      </c>
      <c r="G67" s="393">
        <f t="shared" si="13"/>
        <v>3.1699999999999875</v>
      </c>
      <c r="I67" s="281"/>
      <c r="J67" s="281"/>
      <c r="K67" s="281"/>
      <c r="L67" s="281"/>
      <c r="M67" s="281"/>
      <c r="N67" s="281">
        <v>146.83000000000001</v>
      </c>
      <c r="O67" s="281"/>
      <c r="P67" s="155">
        <f t="shared" si="14"/>
        <v>146.83000000000001</v>
      </c>
      <c r="Q67" s="412" t="s">
        <v>243</v>
      </c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Familiar'!G68</f>
        <v>225</v>
      </c>
      <c r="F68" s="392">
        <f t="shared" si="12"/>
        <v>225</v>
      </c>
      <c r="G68" s="393">
        <f t="shared" si="13"/>
        <v>0</v>
      </c>
      <c r="I68" s="281"/>
      <c r="J68" s="281">
        <v>225</v>
      </c>
      <c r="K68" s="281"/>
      <c r="L68" s="281"/>
      <c r="M68" s="281"/>
      <c r="N68" s="281"/>
      <c r="O68" s="281"/>
      <c r="P68" s="155">
        <f t="shared" si="14"/>
        <v>225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Familiar'!G69</f>
        <v>0</v>
      </c>
      <c r="F69" s="392">
        <f t="shared" si="12"/>
        <v>0</v>
      </c>
      <c r="G69" s="393">
        <f t="shared" si="13"/>
        <v>0</v>
      </c>
      <c r="I69" s="281"/>
      <c r="J69" s="281"/>
      <c r="K69" s="281"/>
      <c r="L69" s="281"/>
      <c r="M69" s="281"/>
      <c r="N69" s="281"/>
      <c r="O69" s="281"/>
      <c r="P69" s="155">
        <f t="shared" si="14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Familiar'!G70</f>
        <v>0</v>
      </c>
      <c r="F70" s="392">
        <f t="shared" si="12"/>
        <v>0</v>
      </c>
      <c r="G70" s="393">
        <f t="shared" si="13"/>
        <v>0</v>
      </c>
      <c r="I70" s="281"/>
      <c r="J70" s="281"/>
      <c r="K70" s="281"/>
      <c r="L70" s="281"/>
      <c r="M70" s="281"/>
      <c r="N70" s="281"/>
      <c r="O70" s="281"/>
      <c r="P70" s="155">
        <f t="shared" si="14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Familiar'!G71</f>
        <v>0</v>
      </c>
      <c r="F71" s="392">
        <f t="shared" si="12"/>
        <v>0</v>
      </c>
      <c r="G71" s="393">
        <f t="shared" si="13"/>
        <v>0</v>
      </c>
      <c r="I71" s="281"/>
      <c r="J71" s="281"/>
      <c r="K71" s="281"/>
      <c r="L71" s="281"/>
      <c r="M71" s="281"/>
      <c r="N71" s="281"/>
      <c r="O71" s="281"/>
      <c r="P71" s="155">
        <f t="shared" si="14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Familiar'!G72</f>
        <v>0</v>
      </c>
      <c r="F72" s="392">
        <f t="shared" si="12"/>
        <v>0</v>
      </c>
      <c r="G72" s="393">
        <f t="shared" si="13"/>
        <v>0</v>
      </c>
      <c r="I72" s="281"/>
      <c r="J72" s="281"/>
      <c r="K72" s="281"/>
      <c r="L72" s="281"/>
      <c r="M72" s="281"/>
      <c r="N72" s="281"/>
      <c r="O72" s="281"/>
      <c r="P72" s="155">
        <f t="shared" si="14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Familiar'!G73</f>
        <v>330</v>
      </c>
      <c r="F73" s="392">
        <f t="shared" si="12"/>
        <v>318.60999999999996</v>
      </c>
      <c r="G73" s="393">
        <f t="shared" si="13"/>
        <v>11.390000000000043</v>
      </c>
      <c r="I73" s="281">
        <v>120</v>
      </c>
      <c r="J73" s="281">
        <v>137.79</v>
      </c>
      <c r="K73" s="281"/>
      <c r="L73" s="281"/>
      <c r="M73" s="281"/>
      <c r="N73" s="281">
        <f>60.82</f>
        <v>60.82</v>
      </c>
      <c r="O73" s="281"/>
      <c r="P73" s="155">
        <f t="shared" si="14"/>
        <v>318.60999999999996</v>
      </c>
      <c r="Q73" s="412" t="s">
        <v>275</v>
      </c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Familiar'!G74</f>
        <v>0</v>
      </c>
      <c r="F74" s="392">
        <f t="shared" si="12"/>
        <v>0</v>
      </c>
      <c r="G74" s="393">
        <f t="shared" si="13"/>
        <v>0</v>
      </c>
      <c r="I74" s="281"/>
      <c r="J74" s="281"/>
      <c r="K74" s="281"/>
      <c r="L74" s="281"/>
      <c r="M74" s="281"/>
      <c r="N74" s="281"/>
      <c r="O74" s="281"/>
      <c r="P74" s="155">
        <f t="shared" si="14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Familiar'!G75</f>
        <v>0</v>
      </c>
      <c r="F75" s="392">
        <f t="shared" si="12"/>
        <v>0</v>
      </c>
      <c r="G75" s="393">
        <f t="shared" si="13"/>
        <v>0</v>
      </c>
      <c r="I75" s="281"/>
      <c r="J75" s="281"/>
      <c r="K75" s="281"/>
      <c r="L75" s="281"/>
      <c r="M75" s="281"/>
      <c r="N75" s="281"/>
      <c r="O75" s="281"/>
      <c r="P75" s="155">
        <f t="shared" si="14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Familiar'!G76</f>
        <v>0</v>
      </c>
      <c r="F76" s="392">
        <f t="shared" si="12"/>
        <v>0</v>
      </c>
      <c r="G76" s="393">
        <f t="shared" si="13"/>
        <v>0</v>
      </c>
      <c r="I76" s="281"/>
      <c r="J76" s="281"/>
      <c r="K76" s="281"/>
      <c r="L76" s="281"/>
      <c r="M76" s="281"/>
      <c r="N76" s="281"/>
      <c r="O76" s="281"/>
      <c r="P76" s="155">
        <f t="shared" si="14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Familiar'!G77</f>
        <v>0</v>
      </c>
      <c r="F77" s="392">
        <f t="shared" si="12"/>
        <v>0</v>
      </c>
      <c r="G77" s="393">
        <f t="shared" si="13"/>
        <v>0</v>
      </c>
      <c r="I77" s="281"/>
      <c r="J77" s="281"/>
      <c r="K77" s="281"/>
      <c r="L77" s="281"/>
      <c r="M77" s="281"/>
      <c r="N77" s="281"/>
      <c r="O77" s="281"/>
      <c r="P77" s="155">
        <f t="shared" si="14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Familiar'!G78</f>
        <v>0</v>
      </c>
      <c r="F78" s="392">
        <f t="shared" si="12"/>
        <v>0</v>
      </c>
      <c r="G78" s="393">
        <f t="shared" si="13"/>
        <v>0</v>
      </c>
      <c r="I78" s="281"/>
      <c r="J78" s="281"/>
      <c r="K78" s="281"/>
      <c r="L78" s="281"/>
      <c r="M78" s="281"/>
      <c r="N78" s="281"/>
      <c r="O78" s="281"/>
      <c r="P78" s="155">
        <f t="shared" si="14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Familiar'!G79</f>
        <v>0</v>
      </c>
      <c r="F79" s="392">
        <f t="shared" si="12"/>
        <v>0</v>
      </c>
      <c r="G79" s="393">
        <f t="shared" si="13"/>
        <v>0</v>
      </c>
      <c r="I79" s="281"/>
      <c r="J79" s="281"/>
      <c r="K79" s="281"/>
      <c r="L79" s="281"/>
      <c r="M79" s="281"/>
      <c r="N79" s="281"/>
      <c r="O79" s="281"/>
      <c r="P79" s="155">
        <f t="shared" si="14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Familiar'!G80</f>
        <v>50</v>
      </c>
      <c r="F80" s="392">
        <f t="shared" si="12"/>
        <v>47</v>
      </c>
      <c r="G80" s="393">
        <f t="shared" si="13"/>
        <v>3</v>
      </c>
      <c r="I80" s="281">
        <v>22</v>
      </c>
      <c r="J80" s="281">
        <v>25</v>
      </c>
      <c r="K80" s="281"/>
      <c r="L80" s="281"/>
      <c r="M80" s="281"/>
      <c r="N80" s="281"/>
      <c r="O80" s="281"/>
      <c r="P80" s="155">
        <f t="shared" si="14"/>
        <v>47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Familiar'!G81</f>
        <v>0</v>
      </c>
      <c r="F81" s="392">
        <f t="shared" si="12"/>
        <v>0</v>
      </c>
      <c r="G81" s="393">
        <f t="shared" si="13"/>
        <v>0</v>
      </c>
      <c r="I81" s="281"/>
      <c r="J81" s="281"/>
      <c r="K81" s="281"/>
      <c r="L81" s="281"/>
      <c r="M81" s="281"/>
      <c r="N81" s="281"/>
      <c r="O81" s="281"/>
      <c r="P81" s="155">
        <f t="shared" si="14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Familiar'!G82</f>
        <v>0</v>
      </c>
      <c r="F82" s="392">
        <f t="shared" si="12"/>
        <v>0</v>
      </c>
      <c r="G82" s="393">
        <f t="shared" si="13"/>
        <v>0</v>
      </c>
      <c r="I82" s="281"/>
      <c r="J82" s="281"/>
      <c r="K82" s="281"/>
      <c r="L82" s="281"/>
      <c r="M82" s="281"/>
      <c r="N82" s="281"/>
      <c r="O82" s="281"/>
      <c r="P82" s="155">
        <f t="shared" si="14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Familiar'!G83</f>
        <v>0</v>
      </c>
      <c r="F83" s="392">
        <f t="shared" si="12"/>
        <v>0</v>
      </c>
      <c r="G83" s="393">
        <f t="shared" si="13"/>
        <v>0</v>
      </c>
      <c r="I83" s="281"/>
      <c r="J83" s="281"/>
      <c r="K83" s="281"/>
      <c r="L83" s="281"/>
      <c r="M83" s="281"/>
      <c r="N83" s="281"/>
      <c r="O83" s="281"/>
      <c r="P83" s="155">
        <f t="shared" si="14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Familiar'!G84</f>
        <v>0</v>
      </c>
      <c r="F84" s="392">
        <f t="shared" si="12"/>
        <v>0</v>
      </c>
      <c r="G84" s="393">
        <f t="shared" si="13"/>
        <v>0</v>
      </c>
      <c r="I84" s="281"/>
      <c r="J84" s="281"/>
      <c r="K84" s="281"/>
      <c r="L84" s="281"/>
      <c r="M84" s="281"/>
      <c r="N84" s="281"/>
      <c r="O84" s="281"/>
      <c r="P84" s="155">
        <f t="shared" si="14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5069.7</v>
      </c>
      <c r="F85" s="305">
        <f>SUM(F31:F84)</f>
        <v>4059.8799999999997</v>
      </c>
      <c r="G85" s="436">
        <f>SUM(G31:G84)</f>
        <v>1009.8200000000004</v>
      </c>
      <c r="I85" s="305">
        <f t="shared" ref="I85:P85" si="15">SUM(I31:I84)</f>
        <v>705.37</v>
      </c>
      <c r="J85" s="305">
        <f t="shared" si="15"/>
        <v>1261.29</v>
      </c>
      <c r="K85" s="305">
        <f t="shared" si="15"/>
        <v>450.3</v>
      </c>
      <c r="L85" s="305">
        <f t="shared" si="15"/>
        <v>0</v>
      </c>
      <c r="M85" s="305">
        <f t="shared" si="15"/>
        <v>0</v>
      </c>
      <c r="N85" s="305">
        <f t="shared" si="15"/>
        <v>1642.9199999999998</v>
      </c>
      <c r="O85" s="305">
        <f t="shared" si="15"/>
        <v>0</v>
      </c>
      <c r="P85" s="305">
        <f t="shared" si="15"/>
        <v>4059.8799999999997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0.67139451728247912</v>
      </c>
      <c r="F86" s="309">
        <f>F85/F16</f>
        <v>0.67172071475843809</v>
      </c>
      <c r="G86" s="310"/>
      <c r="I86" s="309">
        <f t="shared" ref="I86:P86" si="16">I85/I16</f>
        <v>0.11670582395764395</v>
      </c>
      <c r="J86" s="309" t="e">
        <f t="shared" si="16"/>
        <v>#DIV/0!</v>
      </c>
      <c r="K86" s="309" t="e">
        <f t="shared" si="16"/>
        <v>#DIV/0!</v>
      </c>
      <c r="L86" s="309" t="e">
        <f t="shared" si="16"/>
        <v>#DIV/0!</v>
      </c>
      <c r="M86" s="309" t="e">
        <f t="shared" si="16"/>
        <v>#DIV/0!</v>
      </c>
      <c r="N86" s="309" t="e">
        <f t="shared" si="16"/>
        <v>#DIV/0!</v>
      </c>
      <c r="O86" s="309" t="e">
        <f t="shared" si="16"/>
        <v>#DIV/0!</v>
      </c>
      <c r="P86" s="309">
        <f t="shared" si="16"/>
        <v>0.67172071475843809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Familiar'!G87</f>
        <v>125</v>
      </c>
      <c r="F87" s="392">
        <f t="shared" ref="F87:F98" si="17">P87</f>
        <v>0</v>
      </c>
      <c r="G87" s="393">
        <f t="shared" ref="G87:G98" si="18">E87-F87</f>
        <v>125</v>
      </c>
      <c r="I87" s="281"/>
      <c r="J87" s="281"/>
      <c r="K87" s="281"/>
      <c r="L87" s="281"/>
      <c r="M87" s="281"/>
      <c r="N87" s="281"/>
      <c r="O87" s="281"/>
      <c r="P87" s="155">
        <f t="shared" ref="P87:P98" si="19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Familiar'!G88</f>
        <v>0</v>
      </c>
      <c r="F88" s="392">
        <f t="shared" si="17"/>
        <v>0</v>
      </c>
      <c r="G88" s="393">
        <f t="shared" si="18"/>
        <v>0</v>
      </c>
      <c r="I88" s="281"/>
      <c r="J88" s="281"/>
      <c r="K88" s="281"/>
      <c r="L88" s="281"/>
      <c r="M88" s="281"/>
      <c r="N88" s="281"/>
      <c r="O88" s="281"/>
      <c r="P88" s="155">
        <f t="shared" si="19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Familiar'!G89</f>
        <v>0</v>
      </c>
      <c r="F89" s="392">
        <f t="shared" si="17"/>
        <v>0</v>
      </c>
      <c r="G89" s="393">
        <f t="shared" si="18"/>
        <v>0</v>
      </c>
      <c r="I89" s="299"/>
      <c r="J89" s="281"/>
      <c r="K89" s="281"/>
      <c r="L89" s="281"/>
      <c r="M89" s="281"/>
      <c r="N89" s="281"/>
      <c r="O89" s="281"/>
      <c r="P89" s="155">
        <f t="shared" si="19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Familiar'!G90</f>
        <v>0</v>
      </c>
      <c r="F90" s="392">
        <f t="shared" si="17"/>
        <v>124.27</v>
      </c>
      <c r="G90" s="393">
        <f t="shared" si="18"/>
        <v>-124.27</v>
      </c>
      <c r="I90" s="281"/>
      <c r="J90" s="281">
        <v>124.27</v>
      </c>
      <c r="K90" s="281"/>
      <c r="L90" s="281"/>
      <c r="M90" s="281"/>
      <c r="N90" s="281"/>
      <c r="O90" s="281"/>
      <c r="P90" s="155">
        <f t="shared" si="19"/>
        <v>124.27</v>
      </c>
      <c r="Q90" s="412" t="s">
        <v>244</v>
      </c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Familiar'!G91</f>
        <v>0</v>
      </c>
      <c r="F91" s="392">
        <f t="shared" si="17"/>
        <v>0</v>
      </c>
      <c r="G91" s="393">
        <f t="shared" si="18"/>
        <v>0</v>
      </c>
      <c r="I91" s="281"/>
      <c r="J91" s="281"/>
      <c r="K91" s="281"/>
      <c r="L91" s="281"/>
      <c r="M91" s="281"/>
      <c r="N91" s="281"/>
      <c r="O91" s="281"/>
      <c r="P91" s="155">
        <f t="shared" si="19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Familiar'!G92</f>
        <v>0</v>
      </c>
      <c r="F92" s="392">
        <f t="shared" si="17"/>
        <v>0</v>
      </c>
      <c r="G92" s="393">
        <f t="shared" si="18"/>
        <v>0</v>
      </c>
      <c r="I92" s="281"/>
      <c r="J92" s="281"/>
      <c r="K92" s="281"/>
      <c r="L92" s="281"/>
      <c r="M92" s="281"/>
      <c r="N92" s="281"/>
      <c r="O92" s="281"/>
      <c r="P92" s="155">
        <f t="shared" si="19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Familiar'!G93</f>
        <v>200</v>
      </c>
      <c r="F93" s="392">
        <f t="shared" si="17"/>
        <v>51.4</v>
      </c>
      <c r="G93" s="393">
        <f t="shared" si="18"/>
        <v>148.6</v>
      </c>
      <c r="I93" s="281"/>
      <c r="J93" s="281"/>
      <c r="K93" s="281"/>
      <c r="L93" s="281"/>
      <c r="M93" s="281"/>
      <c r="N93" s="281">
        <v>51.4</v>
      </c>
      <c r="O93" s="281"/>
      <c r="P93" s="155">
        <f t="shared" si="19"/>
        <v>51.4</v>
      </c>
      <c r="Q93" s="412" t="s">
        <v>245</v>
      </c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Familiar'!G94</f>
        <v>50</v>
      </c>
      <c r="F94" s="392">
        <f t="shared" si="17"/>
        <v>50</v>
      </c>
      <c r="G94" s="393">
        <f t="shared" si="18"/>
        <v>0</v>
      </c>
      <c r="I94" s="281">
        <v>50</v>
      </c>
      <c r="J94" s="281"/>
      <c r="K94" s="281"/>
      <c r="L94" s="281"/>
      <c r="M94" s="281"/>
      <c r="N94" s="281"/>
      <c r="O94" s="281"/>
      <c r="P94" s="155">
        <f t="shared" si="19"/>
        <v>50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Familiar'!G95</f>
        <v>0</v>
      </c>
      <c r="F95" s="392">
        <f t="shared" si="17"/>
        <v>0</v>
      </c>
      <c r="G95" s="393">
        <f t="shared" si="18"/>
        <v>0</v>
      </c>
      <c r="I95" s="281"/>
      <c r="J95" s="281"/>
      <c r="K95" s="281"/>
      <c r="L95" s="281"/>
      <c r="M95" s="281"/>
      <c r="N95" s="281"/>
      <c r="O95" s="281"/>
      <c r="P95" s="155">
        <f t="shared" si="19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Familiar'!G96</f>
        <v>0</v>
      </c>
      <c r="F96" s="392">
        <f t="shared" si="17"/>
        <v>0</v>
      </c>
      <c r="G96" s="393">
        <f t="shared" si="18"/>
        <v>0</v>
      </c>
      <c r="I96" s="281"/>
      <c r="J96" s="281"/>
      <c r="K96" s="281"/>
      <c r="L96" s="281"/>
      <c r="M96" s="281"/>
      <c r="N96" s="281"/>
      <c r="O96" s="281"/>
      <c r="P96" s="155">
        <f t="shared" si="19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Familiar'!G97</f>
        <v>0</v>
      </c>
      <c r="F97" s="392">
        <f t="shared" si="17"/>
        <v>0</v>
      </c>
      <c r="G97" s="393">
        <f t="shared" si="18"/>
        <v>0</v>
      </c>
      <c r="I97" s="281"/>
      <c r="J97" s="281"/>
      <c r="K97" s="281"/>
      <c r="L97" s="281"/>
      <c r="M97" s="281"/>
      <c r="N97" s="281"/>
      <c r="O97" s="281"/>
      <c r="P97" s="155">
        <f t="shared" si="19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Familiar'!G98</f>
        <v>0</v>
      </c>
      <c r="F98" s="392">
        <f t="shared" si="17"/>
        <v>0</v>
      </c>
      <c r="G98" s="393">
        <f t="shared" si="18"/>
        <v>0</v>
      </c>
      <c r="I98" s="281"/>
      <c r="J98" s="281"/>
      <c r="K98" s="281"/>
      <c r="L98" s="281"/>
      <c r="M98" s="281"/>
      <c r="N98" s="281"/>
      <c r="O98" s="281"/>
      <c r="P98" s="155">
        <f t="shared" si="19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375</v>
      </c>
      <c r="F99" s="314">
        <f>SUM(F87:F98)</f>
        <v>225.67</v>
      </c>
      <c r="G99" s="315">
        <f>SUM(G87:G98)</f>
        <v>149.32999999999998</v>
      </c>
      <c r="I99" s="314">
        <f t="shared" ref="I99:P99" si="20">SUM(I87:I98)</f>
        <v>50</v>
      </c>
      <c r="J99" s="314">
        <f t="shared" si="20"/>
        <v>124.27</v>
      </c>
      <c r="K99" s="314">
        <f t="shared" si="20"/>
        <v>0</v>
      </c>
      <c r="L99" s="314">
        <f t="shared" si="20"/>
        <v>0</v>
      </c>
      <c r="M99" s="314">
        <f t="shared" si="20"/>
        <v>0</v>
      </c>
      <c r="N99" s="314">
        <f t="shared" si="20"/>
        <v>51.4</v>
      </c>
      <c r="O99" s="314">
        <f t="shared" si="20"/>
        <v>0</v>
      </c>
      <c r="P99" s="314">
        <f t="shared" si="20"/>
        <v>225.67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4.9662296384584824E-2</v>
      </c>
      <c r="F100" s="440">
        <f>F99/F16</f>
        <v>3.7337855724685634E-2</v>
      </c>
      <c r="G100" s="441"/>
      <c r="I100" s="440">
        <f t="shared" ref="I100:P100" si="21">I99/I16</f>
        <v>8.2726671078755792E-3</v>
      </c>
      <c r="J100" s="440" t="e">
        <f t="shared" si="21"/>
        <v>#DIV/0!</v>
      </c>
      <c r="K100" s="440" t="e">
        <f t="shared" si="21"/>
        <v>#DIV/0!</v>
      </c>
      <c r="L100" s="440" t="e">
        <f t="shared" si="21"/>
        <v>#DIV/0!</v>
      </c>
      <c r="M100" s="440" t="e">
        <f t="shared" si="21"/>
        <v>#DIV/0!</v>
      </c>
      <c r="N100" s="440" t="e">
        <f t="shared" si="21"/>
        <v>#DIV/0!</v>
      </c>
      <c r="O100" s="440" t="e">
        <f t="shared" si="21"/>
        <v>#DIV/0!</v>
      </c>
      <c r="P100" s="495">
        <f t="shared" si="21"/>
        <v>3.7337855724685634E-2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Familiar'!G101</f>
        <v>850</v>
      </c>
      <c r="F101" s="392">
        <f>P101</f>
        <v>850</v>
      </c>
      <c r="G101" s="393">
        <f>E101-F101</f>
        <v>0</v>
      </c>
      <c r="I101" s="281">
        <v>850</v>
      </c>
      <c r="J101" s="281"/>
      <c r="K101" s="281"/>
      <c r="L101" s="281"/>
      <c r="M101" s="281"/>
      <c r="N101" s="281"/>
      <c r="O101" s="281"/>
      <c r="P101" s="155">
        <f>SUM(I101:O101)</f>
        <v>850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Familiar'!G102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Familiar'!G103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Familiar'!G104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850</v>
      </c>
      <c r="G105" s="445">
        <f>SUM(G101:G104)</f>
        <v>0</v>
      </c>
      <c r="I105" s="444">
        <f t="shared" ref="I105:P105" si="22">SUM(I101:I104)</f>
        <v>850</v>
      </c>
      <c r="J105" s="444">
        <f t="shared" si="22"/>
        <v>0</v>
      </c>
      <c r="K105" s="444">
        <f t="shared" si="22"/>
        <v>0</v>
      </c>
      <c r="L105" s="444">
        <f t="shared" si="22"/>
        <v>0</v>
      </c>
      <c r="M105" s="444">
        <f t="shared" si="22"/>
        <v>0</v>
      </c>
      <c r="N105" s="444">
        <f t="shared" si="22"/>
        <v>0</v>
      </c>
      <c r="O105" s="444">
        <f t="shared" si="22"/>
        <v>0</v>
      </c>
      <c r="P105" s="444">
        <f t="shared" si="22"/>
        <v>850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0.11256787180505894</v>
      </c>
      <c r="F106" s="324">
        <f>F105/F16</f>
        <v>0.14063534083388485</v>
      </c>
      <c r="G106" s="448"/>
      <c r="I106" s="324">
        <f t="shared" ref="I106:P106" si="23">I105/I16</f>
        <v>0.14063534083388485</v>
      </c>
      <c r="J106" s="324" t="e">
        <f t="shared" si="23"/>
        <v>#DIV/0!</v>
      </c>
      <c r="K106" s="324" t="e">
        <f t="shared" si="23"/>
        <v>#DIV/0!</v>
      </c>
      <c r="L106" s="324" t="e">
        <f t="shared" si="23"/>
        <v>#DIV/0!</v>
      </c>
      <c r="M106" s="324" t="e">
        <f t="shared" si="23"/>
        <v>#DIV/0!</v>
      </c>
      <c r="N106" s="324" t="e">
        <f t="shared" si="23"/>
        <v>#DIV/0!</v>
      </c>
      <c r="O106" s="324" t="e">
        <f t="shared" si="23"/>
        <v>#DIV/0!</v>
      </c>
      <c r="P106" s="324">
        <f t="shared" si="23"/>
        <v>0.14063534083388485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Familiar'!G107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Familiar'!G108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Familiar'!G109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Familiar'!G110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4">SUM(I107:I110)</f>
        <v>0</v>
      </c>
      <c r="J111" s="450">
        <f t="shared" si="24"/>
        <v>0</v>
      </c>
      <c r="K111" s="450">
        <f t="shared" si="24"/>
        <v>0</v>
      </c>
      <c r="L111" s="450">
        <f t="shared" si="24"/>
        <v>0</v>
      </c>
      <c r="M111" s="450">
        <f t="shared" si="24"/>
        <v>0</v>
      </c>
      <c r="N111" s="450">
        <f t="shared" si="24"/>
        <v>0</v>
      </c>
      <c r="O111" s="450">
        <f t="shared" si="24"/>
        <v>0</v>
      </c>
      <c r="P111" s="450">
        <f t="shared" si="24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453">
        <f>E111/E16</f>
        <v>0</v>
      </c>
      <c r="F112" s="331">
        <f>F111/F16</f>
        <v>0</v>
      </c>
      <c r="G112" s="454"/>
      <c r="I112" s="331" t="e">
        <f>#DIV/0!</f>
        <v>#DIV/0!</v>
      </c>
      <c r="J112" s="331" t="e">
        <f t="shared" ref="J112:P112" si="25">J111/J16</f>
        <v>#DIV/0!</v>
      </c>
      <c r="K112" s="331" t="e">
        <f t="shared" si="25"/>
        <v>#DIV/0!</v>
      </c>
      <c r="L112" s="331" t="e">
        <f t="shared" si="25"/>
        <v>#DIV/0!</v>
      </c>
      <c r="M112" s="331" t="e">
        <f t="shared" si="25"/>
        <v>#DIV/0!</v>
      </c>
      <c r="N112" s="331" t="e">
        <f t="shared" si="25"/>
        <v>#DIV/0!</v>
      </c>
      <c r="O112" s="331" t="e">
        <f t="shared" si="25"/>
        <v>#DIV/0!</v>
      </c>
      <c r="P112" s="331">
        <f t="shared" si="25"/>
        <v>0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Familiar'!G113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Familiar'!G114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Familiar'!G115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6">SUM(I113:I115)</f>
        <v>0</v>
      </c>
      <c r="J116" s="457">
        <f t="shared" si="26"/>
        <v>0</v>
      </c>
      <c r="K116" s="457">
        <f t="shared" si="26"/>
        <v>0</v>
      </c>
      <c r="L116" s="457">
        <f t="shared" si="26"/>
        <v>0</v>
      </c>
      <c r="M116" s="457">
        <f t="shared" si="26"/>
        <v>0</v>
      </c>
      <c r="N116" s="457">
        <f t="shared" si="26"/>
        <v>0</v>
      </c>
      <c r="O116" s="457">
        <f t="shared" si="26"/>
        <v>0</v>
      </c>
      <c r="P116" s="457">
        <f t="shared" si="26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>
        <f>F116/F16</f>
        <v>0</v>
      </c>
      <c r="G117" s="460"/>
      <c r="I117" s="459">
        <f t="shared" ref="I117:P117" si="27">I116/I16</f>
        <v>0</v>
      </c>
      <c r="J117" s="459" t="e">
        <f t="shared" si="27"/>
        <v>#DIV/0!</v>
      </c>
      <c r="K117" s="459" t="e">
        <f t="shared" si="27"/>
        <v>#DIV/0!</v>
      </c>
      <c r="L117" s="459" t="e">
        <f t="shared" si="27"/>
        <v>#DIV/0!</v>
      </c>
      <c r="M117" s="459" t="e">
        <f t="shared" si="27"/>
        <v>#DIV/0!</v>
      </c>
      <c r="N117" s="459" t="e">
        <f t="shared" si="27"/>
        <v>#DIV/0!</v>
      </c>
      <c r="O117" s="459" t="e">
        <f t="shared" si="27"/>
        <v>#DIV/0!</v>
      </c>
      <c r="P117" s="459">
        <f t="shared" si="27"/>
        <v>0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6294.7</v>
      </c>
      <c r="F118" s="305">
        <f>F85+F99+F105+F111+F116</f>
        <v>5135.5499999999993</v>
      </c>
      <c r="G118" s="436">
        <f>SUM(G81:G117)</f>
        <v>1308.4800000000002</v>
      </c>
      <c r="I118" s="305">
        <f t="shared" ref="I118:P118" si="28">I85+I99+I105+I111+I116</f>
        <v>1605.37</v>
      </c>
      <c r="J118" s="305">
        <f t="shared" si="28"/>
        <v>1385.56</v>
      </c>
      <c r="K118" s="305">
        <f t="shared" si="28"/>
        <v>450.3</v>
      </c>
      <c r="L118" s="305">
        <f t="shared" si="28"/>
        <v>0</v>
      </c>
      <c r="M118" s="305">
        <f t="shared" si="28"/>
        <v>0</v>
      </c>
      <c r="N118" s="305">
        <f t="shared" si="28"/>
        <v>1694.32</v>
      </c>
      <c r="O118" s="305">
        <f t="shared" si="28"/>
        <v>0</v>
      </c>
      <c r="P118" s="305">
        <f t="shared" si="28"/>
        <v>5135.5499999999993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0.83362468547212287</v>
      </c>
      <c r="F119" s="309">
        <f>F118/F16</f>
        <v>0.84969391131700844</v>
      </c>
      <c r="G119" s="310"/>
      <c r="I119" s="309">
        <f t="shared" ref="I119:P119" si="29">I118/I16</f>
        <v>0.26561383189940435</v>
      </c>
      <c r="J119" s="309" t="e">
        <f t="shared" si="29"/>
        <v>#DIV/0!</v>
      </c>
      <c r="K119" s="309" t="e">
        <f t="shared" si="29"/>
        <v>#DIV/0!</v>
      </c>
      <c r="L119" s="309" t="e">
        <f t="shared" si="29"/>
        <v>#DIV/0!</v>
      </c>
      <c r="M119" s="309" t="e">
        <f t="shared" si="29"/>
        <v>#DIV/0!</v>
      </c>
      <c r="N119" s="309" t="e">
        <f t="shared" si="29"/>
        <v>#DIV/0!</v>
      </c>
      <c r="O119" s="309" t="e">
        <f t="shared" si="29"/>
        <v>#DIV/0!</v>
      </c>
      <c r="P119" s="309">
        <f t="shared" si="29"/>
        <v>0.84969391131700844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Familiar'!G120</f>
        <v>39.9</v>
      </c>
      <c r="F120" s="392">
        <f t="shared" ref="F120:F164" si="30">P120</f>
        <v>0</v>
      </c>
      <c r="G120" s="393">
        <f t="shared" ref="G120:G164" si="31">E120-F120</f>
        <v>39.9</v>
      </c>
      <c r="I120" s="281"/>
      <c r="J120" s="281"/>
      <c r="K120" s="281"/>
      <c r="L120" s="281"/>
      <c r="M120" s="281"/>
      <c r="N120" s="281"/>
      <c r="O120" s="281"/>
      <c r="P120" s="155">
        <f t="shared" ref="P120:P164" si="32">SUM(I120:O120)</f>
        <v>0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Familiar'!G121</f>
        <v>0</v>
      </c>
      <c r="F121" s="392">
        <f t="shared" si="30"/>
        <v>0</v>
      </c>
      <c r="G121" s="393">
        <f t="shared" si="31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2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Familiar'!G122</f>
        <v>0</v>
      </c>
      <c r="F122" s="392">
        <f t="shared" si="30"/>
        <v>0</v>
      </c>
      <c r="G122" s="393">
        <f t="shared" si="31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2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Familiar'!G123</f>
        <v>0</v>
      </c>
      <c r="F123" s="392">
        <f t="shared" si="30"/>
        <v>0</v>
      </c>
      <c r="G123" s="393">
        <f t="shared" si="31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2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Familiar'!G124</f>
        <v>0</v>
      </c>
      <c r="F124" s="392">
        <f t="shared" si="30"/>
        <v>0</v>
      </c>
      <c r="G124" s="393">
        <f t="shared" si="31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2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Familiar'!G125</f>
        <v>0</v>
      </c>
      <c r="F125" s="392">
        <f t="shared" si="30"/>
        <v>0</v>
      </c>
      <c r="G125" s="393">
        <f t="shared" si="31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2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Familiar'!G126</f>
        <v>0</v>
      </c>
      <c r="F126" s="392">
        <f t="shared" si="30"/>
        <v>0</v>
      </c>
      <c r="G126" s="393">
        <f t="shared" si="31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2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Familiar'!G127</f>
        <v>0</v>
      </c>
      <c r="F127" s="392">
        <f t="shared" si="30"/>
        <v>0</v>
      </c>
      <c r="G127" s="393">
        <f t="shared" si="31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2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Familiar'!G128</f>
        <v>90</v>
      </c>
      <c r="F128" s="392">
        <f t="shared" si="30"/>
        <v>25</v>
      </c>
      <c r="G128" s="393">
        <f t="shared" si="31"/>
        <v>65</v>
      </c>
      <c r="I128" s="281">
        <v>25</v>
      </c>
      <c r="J128" s="281"/>
      <c r="K128" s="281"/>
      <c r="L128" s="281"/>
      <c r="M128" s="281"/>
      <c r="N128" s="281"/>
      <c r="O128" s="281"/>
      <c r="P128" s="155">
        <f t="shared" si="32"/>
        <v>25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Familiar'!G129</f>
        <v>0</v>
      </c>
      <c r="F129" s="392">
        <f t="shared" si="30"/>
        <v>0</v>
      </c>
      <c r="G129" s="393">
        <f t="shared" si="31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2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Familiar'!G130</f>
        <v>70</v>
      </c>
      <c r="F130" s="392">
        <f t="shared" si="30"/>
        <v>0</v>
      </c>
      <c r="G130" s="393">
        <f t="shared" si="31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2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Familiar'!G131</f>
        <v>0</v>
      </c>
      <c r="F131" s="392">
        <f t="shared" si="30"/>
        <v>0</v>
      </c>
      <c r="G131" s="393">
        <f t="shared" si="31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2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Familiar'!G132</f>
        <v>0</v>
      </c>
      <c r="F132" s="392">
        <f t="shared" si="30"/>
        <v>0</v>
      </c>
      <c r="G132" s="393">
        <f t="shared" si="31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2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Familiar'!G133</f>
        <v>30</v>
      </c>
      <c r="F133" s="392">
        <f t="shared" si="30"/>
        <v>0</v>
      </c>
      <c r="G133" s="393">
        <f t="shared" si="31"/>
        <v>30</v>
      </c>
      <c r="I133" s="281"/>
      <c r="J133" s="281"/>
      <c r="K133" s="281"/>
      <c r="L133" s="281"/>
      <c r="M133" s="281"/>
      <c r="N133" s="281"/>
      <c r="O133" s="281"/>
      <c r="P133" s="155">
        <f t="shared" si="32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Familiar'!G134</f>
        <v>500</v>
      </c>
      <c r="F134" s="392">
        <f t="shared" si="30"/>
        <v>340.15</v>
      </c>
      <c r="G134" s="393">
        <f t="shared" si="31"/>
        <v>159.85000000000002</v>
      </c>
      <c r="I134" s="281">
        <v>106.5</v>
      </c>
      <c r="J134" s="281"/>
      <c r="K134" s="281"/>
      <c r="L134" s="281"/>
      <c r="M134" s="281"/>
      <c r="N134" s="281">
        <v>233.65</v>
      </c>
      <c r="O134" s="281"/>
      <c r="P134" s="155">
        <f t="shared" si="32"/>
        <v>340.15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Familiar'!G135</f>
        <v>0</v>
      </c>
      <c r="F135" s="392">
        <f t="shared" si="30"/>
        <v>0</v>
      </c>
      <c r="G135" s="393">
        <f t="shared" si="31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2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Familiar'!G136</f>
        <v>0</v>
      </c>
      <c r="F136" s="392">
        <f t="shared" si="30"/>
        <v>0</v>
      </c>
      <c r="G136" s="393">
        <f t="shared" si="31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2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Familiar'!G137</f>
        <v>0</v>
      </c>
      <c r="F137" s="392">
        <f t="shared" si="30"/>
        <v>0</v>
      </c>
      <c r="G137" s="393">
        <f t="shared" si="31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2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Familiar'!G138</f>
        <v>0</v>
      </c>
      <c r="F138" s="392">
        <f t="shared" si="30"/>
        <v>0</v>
      </c>
      <c r="G138" s="393">
        <f t="shared" si="31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2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Familiar'!G139</f>
        <v>0</v>
      </c>
      <c r="F139" s="392">
        <f t="shared" si="30"/>
        <v>0</v>
      </c>
      <c r="G139" s="393">
        <f t="shared" si="31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2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Familiar'!G140</f>
        <v>0</v>
      </c>
      <c r="F140" s="392">
        <f t="shared" si="30"/>
        <v>0</v>
      </c>
      <c r="G140" s="393">
        <f t="shared" si="31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2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Familiar'!G141</f>
        <v>100</v>
      </c>
      <c r="F141" s="392">
        <f t="shared" si="30"/>
        <v>0</v>
      </c>
      <c r="G141" s="393">
        <f t="shared" si="31"/>
        <v>100</v>
      </c>
      <c r="I141" s="281"/>
      <c r="J141" s="281"/>
      <c r="K141" s="281"/>
      <c r="L141" s="281"/>
      <c r="M141" s="281"/>
      <c r="N141" s="281"/>
      <c r="O141" s="281"/>
      <c r="P141" s="155">
        <f t="shared" si="32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Familiar'!G142</f>
        <v>0</v>
      </c>
      <c r="F142" s="392">
        <f t="shared" si="30"/>
        <v>0</v>
      </c>
      <c r="G142" s="393">
        <f t="shared" si="31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2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Familiar'!G143</f>
        <v>100</v>
      </c>
      <c r="F143" s="392">
        <f t="shared" si="30"/>
        <v>0</v>
      </c>
      <c r="G143" s="393">
        <f t="shared" si="31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2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Familiar'!G144</f>
        <v>0</v>
      </c>
      <c r="F144" s="392">
        <f t="shared" si="30"/>
        <v>0</v>
      </c>
      <c r="G144" s="393">
        <f t="shared" si="31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2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Familiar'!G145</f>
        <v>0</v>
      </c>
      <c r="F145" s="392">
        <f t="shared" si="30"/>
        <v>0</v>
      </c>
      <c r="G145" s="393">
        <f t="shared" si="31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2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Familiar'!G146</f>
        <v>100</v>
      </c>
      <c r="F146" s="392">
        <f t="shared" si="30"/>
        <v>70</v>
      </c>
      <c r="G146" s="393">
        <f t="shared" si="31"/>
        <v>30</v>
      </c>
      <c r="I146" s="281"/>
      <c r="J146" s="281">
        <v>70</v>
      </c>
      <c r="K146" s="281"/>
      <c r="L146" s="281"/>
      <c r="M146" s="281"/>
      <c r="N146" s="281"/>
      <c r="O146" s="281"/>
      <c r="P146" s="155">
        <f t="shared" si="32"/>
        <v>70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Familiar'!G147</f>
        <v>50</v>
      </c>
      <c r="F147" s="392">
        <f t="shared" si="30"/>
        <v>50</v>
      </c>
      <c r="G147" s="393">
        <f t="shared" si="31"/>
        <v>0</v>
      </c>
      <c r="I147" s="281"/>
      <c r="J147" s="281">
        <v>50</v>
      </c>
      <c r="K147" s="281"/>
      <c r="L147" s="281"/>
      <c r="M147" s="281"/>
      <c r="N147" s="281"/>
      <c r="O147" s="281"/>
      <c r="P147" s="155">
        <f t="shared" si="32"/>
        <v>50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Familiar'!G148</f>
        <v>0</v>
      </c>
      <c r="F148" s="392">
        <f t="shared" si="30"/>
        <v>0</v>
      </c>
      <c r="G148" s="393">
        <f t="shared" si="31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2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Familiar'!G149</f>
        <v>100</v>
      </c>
      <c r="F149" s="392">
        <f t="shared" si="30"/>
        <v>100</v>
      </c>
      <c r="G149" s="393">
        <f t="shared" si="31"/>
        <v>0</v>
      </c>
      <c r="I149" s="281"/>
      <c r="J149" s="281">
        <v>100</v>
      </c>
      <c r="K149" s="281"/>
      <c r="L149" s="281"/>
      <c r="M149" s="281"/>
      <c r="N149" s="281"/>
      <c r="O149" s="281"/>
      <c r="P149" s="155">
        <f t="shared" si="32"/>
        <v>100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Familiar'!G150</f>
        <v>0</v>
      </c>
      <c r="F150" s="392">
        <f t="shared" si="30"/>
        <v>0</v>
      </c>
      <c r="G150" s="393">
        <f t="shared" si="31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2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Familiar'!G151</f>
        <v>0</v>
      </c>
      <c r="F151" s="392">
        <f t="shared" si="30"/>
        <v>0</v>
      </c>
      <c r="G151" s="393">
        <f t="shared" si="31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2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Familiar'!G152</f>
        <v>0</v>
      </c>
      <c r="F152" s="392">
        <f t="shared" si="30"/>
        <v>0</v>
      </c>
      <c r="G152" s="393">
        <f t="shared" si="31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2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Familiar'!G153</f>
        <v>50</v>
      </c>
      <c r="F153" s="392">
        <f t="shared" si="30"/>
        <v>49.99</v>
      </c>
      <c r="G153" s="393">
        <f t="shared" si="31"/>
        <v>9.9999999999980105E-3</v>
      </c>
      <c r="I153" s="281"/>
      <c r="J153" s="281"/>
      <c r="K153" s="281"/>
      <c r="L153" s="281"/>
      <c r="M153" s="281"/>
      <c r="N153" s="281">
        <v>49.99</v>
      </c>
      <c r="O153" s="281"/>
      <c r="P153" s="155">
        <f t="shared" si="32"/>
        <v>49.99</v>
      </c>
      <c r="Q153" s="412" t="s">
        <v>246</v>
      </c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Familiar'!G154</f>
        <v>0</v>
      </c>
      <c r="F154" s="392">
        <f t="shared" si="30"/>
        <v>0</v>
      </c>
      <c r="G154" s="393">
        <f t="shared" si="31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2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Familiar'!G155</f>
        <v>0</v>
      </c>
      <c r="F155" s="392">
        <f t="shared" si="30"/>
        <v>0</v>
      </c>
      <c r="G155" s="393">
        <f t="shared" si="31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2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Familiar'!G156</f>
        <v>0</v>
      </c>
      <c r="F156" s="392">
        <f t="shared" si="30"/>
        <v>0</v>
      </c>
      <c r="G156" s="393">
        <f t="shared" si="31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2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Familiar'!G157</f>
        <v>0</v>
      </c>
      <c r="F157" s="392">
        <f t="shared" si="30"/>
        <v>0</v>
      </c>
      <c r="G157" s="393">
        <f t="shared" si="31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2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Familiar'!G158</f>
        <v>0</v>
      </c>
      <c r="F158" s="392">
        <f t="shared" si="30"/>
        <v>0</v>
      </c>
      <c r="G158" s="393">
        <f t="shared" si="31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2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Familiar'!G159</f>
        <v>0</v>
      </c>
      <c r="F159" s="392">
        <f t="shared" si="30"/>
        <v>0</v>
      </c>
      <c r="G159" s="393">
        <f t="shared" si="31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2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Familiar'!G160</f>
        <v>0</v>
      </c>
      <c r="F160" s="392">
        <f t="shared" si="30"/>
        <v>0</v>
      </c>
      <c r="G160" s="393">
        <f t="shared" si="31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2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Familiar'!G161</f>
        <v>0</v>
      </c>
      <c r="F161" s="392">
        <f t="shared" si="30"/>
        <v>0</v>
      </c>
      <c r="G161" s="393">
        <f t="shared" si="31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2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Familiar'!G162</f>
        <v>0</v>
      </c>
      <c r="F162" s="392">
        <f t="shared" si="30"/>
        <v>0</v>
      </c>
      <c r="G162" s="393">
        <f t="shared" si="31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2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Familiar'!G163</f>
        <v>0</v>
      </c>
      <c r="F163" s="392">
        <f t="shared" si="30"/>
        <v>0</v>
      </c>
      <c r="G163" s="393">
        <f t="shared" si="31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2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Familiar'!G164</f>
        <v>0</v>
      </c>
      <c r="F164" s="392">
        <f t="shared" si="30"/>
        <v>0</v>
      </c>
      <c r="G164" s="393">
        <f t="shared" si="31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2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1229.9000000000001</v>
      </c>
      <c r="F165" s="343">
        <f>SUM(F120:F164)</f>
        <v>635.14</v>
      </c>
      <c r="G165" s="343">
        <f>SUM(G120:G164)</f>
        <v>594.76</v>
      </c>
      <c r="I165" s="343">
        <f t="shared" ref="I165:P165" si="33">SUM(I120:I164)</f>
        <v>131.5</v>
      </c>
      <c r="J165" s="343">
        <f t="shared" si="33"/>
        <v>220</v>
      </c>
      <c r="K165" s="343">
        <f t="shared" si="33"/>
        <v>0</v>
      </c>
      <c r="L165" s="343">
        <f t="shared" si="33"/>
        <v>0</v>
      </c>
      <c r="M165" s="343">
        <f t="shared" si="33"/>
        <v>0</v>
      </c>
      <c r="N165" s="343">
        <f t="shared" si="33"/>
        <v>283.64</v>
      </c>
      <c r="O165" s="343">
        <f t="shared" si="33"/>
        <v>0</v>
      </c>
      <c r="P165" s="343">
        <f t="shared" si="33"/>
        <v>635.14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0.16287908886240235</v>
      </c>
      <c r="F166" s="464">
        <f>F165/F16</f>
        <v>0.1050860357379219</v>
      </c>
      <c r="G166" s="464"/>
      <c r="I166" s="464">
        <f t="shared" ref="I166:P166" si="34">I165/I16</f>
        <v>2.1757114493712773E-2</v>
      </c>
      <c r="J166" s="464" t="e">
        <f t="shared" si="34"/>
        <v>#DIV/0!</v>
      </c>
      <c r="K166" s="464" t="e">
        <f t="shared" si="34"/>
        <v>#DIV/0!</v>
      </c>
      <c r="L166" s="464" t="e">
        <f t="shared" si="34"/>
        <v>#DIV/0!</v>
      </c>
      <c r="M166" s="464" t="e">
        <f t="shared" si="34"/>
        <v>#DIV/0!</v>
      </c>
      <c r="N166" s="464" t="e">
        <f t="shared" si="34"/>
        <v>#DIV/0!</v>
      </c>
      <c r="O166" s="464" t="e">
        <f t="shared" si="34"/>
        <v>#DIV/0!</v>
      </c>
      <c r="P166" s="464">
        <f t="shared" si="34"/>
        <v>0.1050860357379219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7524.6</v>
      </c>
      <c r="F167" s="465">
        <f>F118+F165</f>
        <v>5770.69</v>
      </c>
      <c r="G167" s="465">
        <f>G118+G165</f>
        <v>1903.2400000000002</v>
      </c>
      <c r="I167" s="466">
        <f t="shared" ref="I167:P167" si="35">I85+I165+I99+I105+I111+I116</f>
        <v>1736.87</v>
      </c>
      <c r="J167" s="467">
        <f t="shared" si="35"/>
        <v>1605.56</v>
      </c>
      <c r="K167" s="467">
        <f t="shared" si="35"/>
        <v>450.3</v>
      </c>
      <c r="L167" s="467">
        <f t="shared" si="35"/>
        <v>0</v>
      </c>
      <c r="M167" s="467">
        <f t="shared" si="35"/>
        <v>0</v>
      </c>
      <c r="N167" s="467">
        <f t="shared" si="35"/>
        <v>1977.96</v>
      </c>
      <c r="O167" s="467">
        <f t="shared" si="35"/>
        <v>0</v>
      </c>
      <c r="P167" s="468">
        <f t="shared" si="35"/>
        <v>5770.69</v>
      </c>
    </row>
    <row r="168" spans="1:17" ht="18" customHeight="1" x14ac:dyDescent="0.25">
      <c r="C168" s="98"/>
      <c r="D168" s="98"/>
      <c r="E168" s="336">
        <f>E167/E16</f>
        <v>0.99650377433452531</v>
      </c>
      <c r="F168" s="336">
        <f>F167/F16</f>
        <v>0.95477994705493041</v>
      </c>
      <c r="G168" s="469"/>
      <c r="I168" s="336">
        <f t="shared" ref="I168:P168" si="36">I167/I16</f>
        <v>0.28737094639311711</v>
      </c>
      <c r="J168" s="336" t="e">
        <f t="shared" si="36"/>
        <v>#DIV/0!</v>
      </c>
      <c r="K168" s="336" t="e">
        <f t="shared" si="36"/>
        <v>#DIV/0!</v>
      </c>
      <c r="L168" s="336" t="e">
        <f t="shared" si="36"/>
        <v>#DIV/0!</v>
      </c>
      <c r="M168" s="336" t="e">
        <f t="shared" si="36"/>
        <v>#DIV/0!</v>
      </c>
      <c r="N168" s="336" t="e">
        <f t="shared" si="36"/>
        <v>#DIV/0!</v>
      </c>
      <c r="O168" s="336" t="e">
        <f t="shared" si="36"/>
        <v>#DIV/0!</v>
      </c>
      <c r="P168" s="336">
        <f t="shared" si="36"/>
        <v>0.95477994705493041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f>Fev!F180</f>
        <v>-234.04999999999927</v>
      </c>
      <c r="F171" s="365">
        <f>Fev!F180</f>
        <v>-234.04999999999927</v>
      </c>
      <c r="G171" s="365"/>
      <c r="I171" s="477">
        <f>F171</f>
        <v>-234.04999999999927</v>
      </c>
      <c r="J171" s="477">
        <f t="shared" ref="J171:O171" si="37">I180</f>
        <v>4073.0800000000008</v>
      </c>
      <c r="K171" s="477">
        <f t="shared" si="37"/>
        <v>2467.5200000000009</v>
      </c>
      <c r="L171" s="477">
        <f t="shared" si="37"/>
        <v>2017.2200000000009</v>
      </c>
      <c r="M171" s="477">
        <f t="shared" si="37"/>
        <v>2017.2200000000009</v>
      </c>
      <c r="N171" s="477">
        <f t="shared" si="37"/>
        <v>2017.2200000000009</v>
      </c>
      <c r="O171" s="477">
        <f t="shared" si="37"/>
        <v>39.2600000000009</v>
      </c>
      <c r="P171" s="477">
        <f>E171</f>
        <v>-234.04999999999927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7551</v>
      </c>
      <c r="F172" s="365">
        <f>F16</f>
        <v>6044</v>
      </c>
      <c r="G172" s="365">
        <f>F172-E172</f>
        <v>-1507</v>
      </c>
      <c r="I172" s="478">
        <f t="shared" ref="I172:P172" si="38">I16</f>
        <v>6044</v>
      </c>
      <c r="J172" s="478">
        <f t="shared" si="38"/>
        <v>0</v>
      </c>
      <c r="K172" s="478">
        <f t="shared" si="38"/>
        <v>0</v>
      </c>
      <c r="L172" s="478">
        <f t="shared" si="38"/>
        <v>0</v>
      </c>
      <c r="M172" s="478">
        <f t="shared" si="38"/>
        <v>0</v>
      </c>
      <c r="N172" s="478">
        <f t="shared" si="38"/>
        <v>0</v>
      </c>
      <c r="O172" s="478">
        <f t="shared" si="38"/>
        <v>0</v>
      </c>
      <c r="P172" s="478">
        <f t="shared" si="38"/>
        <v>6044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39">I27</f>
        <v>0</v>
      </c>
      <c r="J173" s="480">
        <f t="shared" si="39"/>
        <v>0</v>
      </c>
      <c r="K173" s="480">
        <f t="shared" si="39"/>
        <v>0</v>
      </c>
      <c r="L173" s="480">
        <f t="shared" si="39"/>
        <v>0</v>
      </c>
      <c r="M173" s="480">
        <f t="shared" si="39"/>
        <v>0</v>
      </c>
      <c r="N173" s="480">
        <f t="shared" si="39"/>
        <v>0</v>
      </c>
      <c r="O173" s="480">
        <f t="shared" si="39"/>
        <v>0</v>
      </c>
      <c r="P173" s="480">
        <f t="shared" si="39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5069.7</v>
      </c>
      <c r="F174" s="365">
        <f>F85</f>
        <v>4059.8799999999997</v>
      </c>
      <c r="G174" s="365">
        <f t="shared" ref="G174:G179" si="40">E174-F174</f>
        <v>1009.8200000000002</v>
      </c>
      <c r="I174" s="480">
        <f t="shared" ref="I174:P174" si="41">I85</f>
        <v>705.37</v>
      </c>
      <c r="J174" s="480">
        <f t="shared" si="41"/>
        <v>1261.29</v>
      </c>
      <c r="K174" s="480">
        <f t="shared" si="41"/>
        <v>450.3</v>
      </c>
      <c r="L174" s="480">
        <f t="shared" si="41"/>
        <v>0</v>
      </c>
      <c r="M174" s="480">
        <f t="shared" si="41"/>
        <v>0</v>
      </c>
      <c r="N174" s="480">
        <f t="shared" si="41"/>
        <v>1642.9199999999998</v>
      </c>
      <c r="O174" s="480">
        <f t="shared" si="41"/>
        <v>0</v>
      </c>
      <c r="P174" s="480">
        <f t="shared" si="41"/>
        <v>4059.8799999999997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375</v>
      </c>
      <c r="F175" s="365">
        <f>F99</f>
        <v>225.67</v>
      </c>
      <c r="G175" s="365">
        <f t="shared" si="40"/>
        <v>149.33000000000001</v>
      </c>
      <c r="I175" s="480">
        <f t="shared" ref="I175:P175" si="42">I99</f>
        <v>50</v>
      </c>
      <c r="J175" s="480">
        <f t="shared" si="42"/>
        <v>124.27</v>
      </c>
      <c r="K175" s="480">
        <f t="shared" si="42"/>
        <v>0</v>
      </c>
      <c r="L175" s="480">
        <f t="shared" si="42"/>
        <v>0</v>
      </c>
      <c r="M175" s="480">
        <f t="shared" si="42"/>
        <v>0</v>
      </c>
      <c r="N175" s="480">
        <f t="shared" si="42"/>
        <v>51.4</v>
      </c>
      <c r="O175" s="480">
        <f t="shared" si="42"/>
        <v>0</v>
      </c>
      <c r="P175" s="480">
        <f t="shared" si="42"/>
        <v>225.67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850</v>
      </c>
      <c r="G176" s="365">
        <f t="shared" si="40"/>
        <v>0</v>
      </c>
      <c r="I176" s="480">
        <f t="shared" ref="I176:P176" si="43">I105</f>
        <v>850</v>
      </c>
      <c r="J176" s="480">
        <f t="shared" si="43"/>
        <v>0</v>
      </c>
      <c r="K176" s="480">
        <f t="shared" si="43"/>
        <v>0</v>
      </c>
      <c r="L176" s="480">
        <f t="shared" si="43"/>
        <v>0</v>
      </c>
      <c r="M176" s="480">
        <f t="shared" si="43"/>
        <v>0</v>
      </c>
      <c r="N176" s="480">
        <f t="shared" si="43"/>
        <v>0</v>
      </c>
      <c r="O176" s="480">
        <f t="shared" si="43"/>
        <v>0</v>
      </c>
      <c r="P176" s="480">
        <f t="shared" si="43"/>
        <v>850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0"/>
        <v>0</v>
      </c>
      <c r="I177" s="480">
        <f t="shared" ref="I177:P177" si="44">I111</f>
        <v>0</v>
      </c>
      <c r="J177" s="480">
        <f t="shared" si="44"/>
        <v>0</v>
      </c>
      <c r="K177" s="480">
        <f t="shared" si="44"/>
        <v>0</v>
      </c>
      <c r="L177" s="480">
        <f t="shared" si="44"/>
        <v>0</v>
      </c>
      <c r="M177" s="480">
        <f t="shared" si="44"/>
        <v>0</v>
      </c>
      <c r="N177" s="480">
        <f t="shared" si="44"/>
        <v>0</v>
      </c>
      <c r="O177" s="480">
        <f t="shared" si="44"/>
        <v>0</v>
      </c>
      <c r="P177" s="480">
        <f t="shared" si="44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0"/>
        <v>0</v>
      </c>
      <c r="I178" s="480">
        <f t="shared" ref="I178:P178" si="45">I116</f>
        <v>0</v>
      </c>
      <c r="J178" s="480">
        <f t="shared" si="45"/>
        <v>0</v>
      </c>
      <c r="K178" s="480">
        <f t="shared" si="45"/>
        <v>0</v>
      </c>
      <c r="L178" s="480">
        <f t="shared" si="45"/>
        <v>0</v>
      </c>
      <c r="M178" s="480">
        <f t="shared" si="45"/>
        <v>0</v>
      </c>
      <c r="N178" s="480">
        <f t="shared" si="45"/>
        <v>0</v>
      </c>
      <c r="O178" s="480">
        <f t="shared" si="45"/>
        <v>0</v>
      </c>
      <c r="P178" s="480">
        <f t="shared" si="45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1229.9000000000001</v>
      </c>
      <c r="F179" s="365">
        <f>F165</f>
        <v>635.14</v>
      </c>
      <c r="G179" s="365">
        <f t="shared" si="40"/>
        <v>594.7600000000001</v>
      </c>
      <c r="I179" s="480">
        <f t="shared" ref="I179:P179" si="46">I165</f>
        <v>131.5</v>
      </c>
      <c r="J179" s="480">
        <f t="shared" si="46"/>
        <v>220</v>
      </c>
      <c r="K179" s="480">
        <f t="shared" si="46"/>
        <v>0</v>
      </c>
      <c r="L179" s="480">
        <f t="shared" si="46"/>
        <v>0</v>
      </c>
      <c r="M179" s="480">
        <f t="shared" si="46"/>
        <v>0</v>
      </c>
      <c r="N179" s="480">
        <f t="shared" si="46"/>
        <v>283.64</v>
      </c>
      <c r="O179" s="480">
        <f t="shared" si="46"/>
        <v>0</v>
      </c>
      <c r="P179" s="480">
        <f t="shared" si="46"/>
        <v>635.14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-207.64999999999964</v>
      </c>
      <c r="F180" s="365">
        <f>F171+F172-SUM(F173:F179)</f>
        <v>39.260000000001128</v>
      </c>
      <c r="G180" s="365">
        <f>F180-E180</f>
        <v>246.91000000000076</v>
      </c>
      <c r="I180" s="481">
        <f t="shared" ref="I180:P180" si="47">I171+I172-SUM(I173:I179)</f>
        <v>4073.0800000000008</v>
      </c>
      <c r="J180" s="481">
        <f t="shared" si="47"/>
        <v>2467.5200000000009</v>
      </c>
      <c r="K180" s="481">
        <f t="shared" si="47"/>
        <v>2017.2200000000009</v>
      </c>
      <c r="L180" s="481">
        <f t="shared" si="47"/>
        <v>2017.2200000000009</v>
      </c>
      <c r="M180" s="481">
        <f t="shared" si="47"/>
        <v>2017.2200000000009</v>
      </c>
      <c r="N180" s="481">
        <f t="shared" si="47"/>
        <v>39.2600000000009</v>
      </c>
      <c r="O180" s="481">
        <f t="shared" si="47"/>
        <v>39.2600000000009</v>
      </c>
      <c r="P180" s="481">
        <f t="shared" si="47"/>
        <v>39.260000000001128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1058"/>
  <sheetViews>
    <sheetView zoomScaleNormal="100" workbookViewId="0">
      <pane xSplit="3" ySplit="6" topLeftCell="K145" activePane="bottomRight" state="frozen"/>
      <selection pane="topRight" activeCell="J1" sqref="J1"/>
      <selection pane="bottomLeft" activeCell="A148" sqref="A148"/>
      <selection pane="bottomRight" activeCell="K147" sqref="K147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2.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Abril</v>
      </c>
      <c r="F5" s="632"/>
      <c r="G5" s="632"/>
      <c r="I5" s="633" t="s">
        <v>247</v>
      </c>
      <c r="J5" s="633"/>
      <c r="K5" s="633"/>
      <c r="L5" s="633"/>
      <c r="M5" s="633"/>
      <c r="N5" s="633"/>
      <c r="O5" s="633"/>
      <c r="P5" s="633"/>
    </row>
    <row r="6" spans="1:17" ht="22.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Familiar'!H7</f>
        <v>7216</v>
      </c>
      <c r="F7" s="392">
        <f t="shared" ref="F7:F15" si="0">P7</f>
        <v>0</v>
      </c>
      <c r="G7" s="393">
        <f t="shared" ref="G7:G15" si="1">F7-E7</f>
        <v>-7216</v>
      </c>
      <c r="I7" s="281"/>
      <c r="J7" s="281"/>
      <c r="K7" s="281"/>
      <c r="L7" s="281"/>
      <c r="M7" s="281"/>
      <c r="N7" s="281"/>
      <c r="O7" s="281"/>
      <c r="P7" s="155">
        <f t="shared" ref="P7:P15" si="2">SUM(I7:O7)</f>
        <v>0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Familiar'!H8</f>
        <v>335</v>
      </c>
      <c r="F8" s="392">
        <f t="shared" si="0"/>
        <v>0</v>
      </c>
      <c r="G8" s="393">
        <f t="shared" si="1"/>
        <v>-335</v>
      </c>
      <c r="I8" s="281"/>
      <c r="J8" s="281"/>
      <c r="K8" s="281"/>
      <c r="L8" s="281"/>
      <c r="M8" s="281"/>
      <c r="N8" s="281"/>
      <c r="O8" s="281"/>
      <c r="P8" s="155">
        <f t="shared" si="2"/>
        <v>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Familiar'!H9</f>
        <v>0</v>
      </c>
      <c r="F9" s="392">
        <f t="shared" si="0"/>
        <v>0</v>
      </c>
      <c r="G9" s="393">
        <f t="shared" si="1"/>
        <v>0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Familiar'!H10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81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Familiar'!H11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Familiar'!H12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Familiar'!H13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Familiar'!H14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Familiar'!H15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7551</v>
      </c>
      <c r="F16" s="401">
        <f>SUM(F7:F15)</f>
        <v>0</v>
      </c>
      <c r="G16" s="402">
        <f>SUM(G7:G15)</f>
        <v>-7551</v>
      </c>
      <c r="I16" s="401">
        <f t="shared" ref="I16:P16" si="3">SUM(I7:I15)</f>
        <v>0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0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Familiar'!H19</f>
        <v>0</v>
      </c>
      <c r="F19" s="392">
        <f t="shared" ref="F19:F26" si="4">P19</f>
        <v>0</v>
      </c>
      <c r="G19" s="393">
        <f t="shared" ref="G19:G26" si="5">F19-E19</f>
        <v>0</v>
      </c>
      <c r="I19" s="281"/>
      <c r="J19" s="281"/>
      <c r="K19" s="281"/>
      <c r="L19" s="281"/>
      <c r="M19" s="281"/>
      <c r="N19" s="281"/>
      <c r="O19" s="281"/>
      <c r="P19" s="155">
        <f t="shared" ref="P19:P26" si="6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Familiar'!H20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6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Familiar'!H21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6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Familiar'!H22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6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Familiar'!H23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6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Familiar'!H24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6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Familiar'!H25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6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Familiar'!H26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6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7">SUM(I19:I26)</f>
        <v>0</v>
      </c>
      <c r="J27" s="415">
        <f t="shared" si="7"/>
        <v>0</v>
      </c>
      <c r="K27" s="415">
        <f t="shared" si="7"/>
        <v>0</v>
      </c>
      <c r="L27" s="415">
        <f t="shared" si="7"/>
        <v>0</v>
      </c>
      <c r="M27" s="415">
        <f t="shared" si="7"/>
        <v>0</v>
      </c>
      <c r="N27" s="415">
        <f t="shared" si="7"/>
        <v>0</v>
      </c>
      <c r="O27" s="415">
        <f t="shared" si="7"/>
        <v>0</v>
      </c>
      <c r="P27" s="415">
        <f t="shared" si="7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 t="e">
        <f>F27/F16</f>
        <v>#DIV/0!</v>
      </c>
      <c r="G28" s="420"/>
      <c r="I28" s="419" t="e">
        <f t="shared" ref="I28:P28" si="8">I27/I16</f>
        <v>#DIV/0!</v>
      </c>
      <c r="J28" s="419" t="e">
        <f t="shared" si="8"/>
        <v>#DIV/0!</v>
      </c>
      <c r="K28" s="419" t="e">
        <f t="shared" si="8"/>
        <v>#DIV/0!</v>
      </c>
      <c r="L28" s="419" t="e">
        <f t="shared" si="8"/>
        <v>#DIV/0!</v>
      </c>
      <c r="M28" s="419" t="e">
        <f t="shared" si="8"/>
        <v>#DIV/0!</v>
      </c>
      <c r="N28" s="419" t="e">
        <f t="shared" si="8"/>
        <v>#DIV/0!</v>
      </c>
      <c r="O28" s="419" t="e">
        <f t="shared" si="8"/>
        <v>#DIV/0!</v>
      </c>
      <c r="P28" s="419" t="e">
        <f t="shared" si="8"/>
        <v>#DIV/0!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1.7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Familiar'!H31</f>
        <v>0</v>
      </c>
      <c r="F31" s="392">
        <f t="shared" ref="F31:F62" si="9">P31</f>
        <v>0</v>
      </c>
      <c r="G31" s="393">
        <f t="shared" ref="G31:G62" si="10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1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Familiar'!H32</f>
        <v>0</v>
      </c>
      <c r="F32" s="392">
        <f t="shared" si="9"/>
        <v>0</v>
      </c>
      <c r="G32" s="393">
        <f t="shared" si="10"/>
        <v>0</v>
      </c>
      <c r="I32" s="281"/>
      <c r="J32" s="281"/>
      <c r="K32" s="281"/>
      <c r="L32" s="281"/>
      <c r="M32" s="281"/>
      <c r="N32" s="281"/>
      <c r="O32" s="281"/>
      <c r="P32" s="155">
        <f t="shared" si="11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Familiar'!H33</f>
        <v>0</v>
      </c>
      <c r="F33" s="392">
        <f t="shared" si="9"/>
        <v>0</v>
      </c>
      <c r="G33" s="393">
        <f t="shared" si="10"/>
        <v>0</v>
      </c>
      <c r="I33" s="281"/>
      <c r="J33" s="281"/>
      <c r="K33" s="281"/>
      <c r="L33" s="281"/>
      <c r="M33" s="281"/>
      <c r="N33" s="281"/>
      <c r="O33" s="281"/>
      <c r="P33" s="155">
        <f t="shared" si="11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Familiar'!H34</f>
        <v>0</v>
      </c>
      <c r="F34" s="392">
        <f t="shared" si="9"/>
        <v>0</v>
      </c>
      <c r="G34" s="393">
        <f t="shared" si="10"/>
        <v>0</v>
      </c>
      <c r="I34" s="281"/>
      <c r="J34" s="281"/>
      <c r="K34" s="281"/>
      <c r="L34" s="281"/>
      <c r="M34" s="281"/>
      <c r="N34" s="281"/>
      <c r="O34" s="281"/>
      <c r="P34" s="155">
        <f t="shared" si="11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Familiar'!H35</f>
        <v>184.7</v>
      </c>
      <c r="F35" s="392">
        <f t="shared" si="9"/>
        <v>0</v>
      </c>
      <c r="G35" s="393">
        <f t="shared" si="10"/>
        <v>184.7</v>
      </c>
      <c r="I35" s="281"/>
      <c r="J35" s="281"/>
      <c r="K35" s="281"/>
      <c r="L35" s="281"/>
      <c r="M35" s="281"/>
      <c r="N35" s="281"/>
      <c r="O35" s="281"/>
      <c r="P35" s="155">
        <f t="shared" si="11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Familiar'!H36</f>
        <v>50</v>
      </c>
      <c r="F36" s="392">
        <f t="shared" si="9"/>
        <v>0</v>
      </c>
      <c r="G36" s="393">
        <f t="shared" si="10"/>
        <v>50</v>
      </c>
      <c r="I36" s="281"/>
      <c r="J36" s="281"/>
      <c r="K36" s="281"/>
      <c r="L36" s="281"/>
      <c r="M36" s="281"/>
      <c r="N36" s="281"/>
      <c r="O36" s="281"/>
      <c r="P36" s="155">
        <f t="shared" si="11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Familiar'!H37</f>
        <v>0</v>
      </c>
      <c r="F37" s="392">
        <f t="shared" si="9"/>
        <v>0</v>
      </c>
      <c r="G37" s="393">
        <f t="shared" si="10"/>
        <v>0</v>
      </c>
      <c r="I37" s="281"/>
      <c r="J37" s="281"/>
      <c r="K37" s="281"/>
      <c r="L37" s="281"/>
      <c r="M37" s="281"/>
      <c r="N37" s="281"/>
      <c r="O37" s="281"/>
      <c r="P37" s="155">
        <f t="shared" si="11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Familiar'!H38</f>
        <v>0</v>
      </c>
      <c r="F38" s="392">
        <f t="shared" si="9"/>
        <v>0</v>
      </c>
      <c r="G38" s="393">
        <f t="shared" si="10"/>
        <v>0</v>
      </c>
      <c r="I38" s="281"/>
      <c r="J38" s="281"/>
      <c r="K38" s="281"/>
      <c r="L38" s="281"/>
      <c r="M38" s="281"/>
      <c r="N38" s="281"/>
      <c r="O38" s="281"/>
      <c r="P38" s="155">
        <f t="shared" si="11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Familiar'!H39</f>
        <v>0</v>
      </c>
      <c r="F39" s="392">
        <f t="shared" si="9"/>
        <v>0</v>
      </c>
      <c r="G39" s="393">
        <f t="shared" si="10"/>
        <v>0</v>
      </c>
      <c r="I39" s="281"/>
      <c r="J39" s="281"/>
      <c r="K39" s="281"/>
      <c r="L39" s="281"/>
      <c r="M39" s="281"/>
      <c r="N39" s="281"/>
      <c r="O39" s="281"/>
      <c r="P39" s="155">
        <f t="shared" si="11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Familiar'!H40</f>
        <v>3100</v>
      </c>
      <c r="F40" s="392">
        <f t="shared" si="9"/>
        <v>366.88</v>
      </c>
      <c r="G40" s="393">
        <f t="shared" si="10"/>
        <v>2733.12</v>
      </c>
      <c r="I40" s="281"/>
      <c r="J40" s="281"/>
      <c r="K40" s="281"/>
      <c r="L40" s="281"/>
      <c r="M40" s="281"/>
      <c r="N40" s="281">
        <v>366.88</v>
      </c>
      <c r="O40" s="281"/>
      <c r="P40" s="155">
        <f t="shared" si="11"/>
        <v>366.88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Familiar'!H41</f>
        <v>0</v>
      </c>
      <c r="F41" s="392">
        <f t="shared" si="9"/>
        <v>0</v>
      </c>
      <c r="G41" s="393">
        <f t="shared" si="10"/>
        <v>0</v>
      </c>
      <c r="I41" s="281"/>
      <c r="J41" s="281"/>
      <c r="K41" s="281"/>
      <c r="L41" s="281"/>
      <c r="M41" s="281"/>
      <c r="N41" s="281"/>
      <c r="O41" s="281"/>
      <c r="P41" s="155">
        <f t="shared" si="11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Familiar'!H42</f>
        <v>0</v>
      </c>
      <c r="F42" s="392">
        <f t="shared" si="9"/>
        <v>0</v>
      </c>
      <c r="G42" s="393">
        <f t="shared" si="10"/>
        <v>0</v>
      </c>
      <c r="I42" s="281"/>
      <c r="J42" s="281"/>
      <c r="K42" s="281"/>
      <c r="L42" s="281"/>
      <c r="M42" s="281"/>
      <c r="N42" s="281"/>
      <c r="O42" s="281"/>
      <c r="P42" s="134">
        <f t="shared" si="11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Familiar'!H43</f>
        <v>0</v>
      </c>
      <c r="F43" s="392">
        <f t="shared" si="9"/>
        <v>0</v>
      </c>
      <c r="G43" s="393">
        <f t="shared" si="10"/>
        <v>0</v>
      </c>
      <c r="I43" s="281"/>
      <c r="J43" s="281"/>
      <c r="K43" s="281"/>
      <c r="L43" s="281"/>
      <c r="M43" s="281"/>
      <c r="N43" s="281"/>
      <c r="O43" s="281"/>
      <c r="P43" s="155">
        <f t="shared" si="11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Familiar'!H44</f>
        <v>0</v>
      </c>
      <c r="F44" s="392">
        <f t="shared" si="9"/>
        <v>0</v>
      </c>
      <c r="G44" s="393">
        <f t="shared" si="10"/>
        <v>0</v>
      </c>
      <c r="I44" s="281"/>
      <c r="J44" s="281"/>
      <c r="K44" s="281"/>
      <c r="L44" s="281"/>
      <c r="M44" s="281"/>
      <c r="N44" s="281"/>
      <c r="O44" s="281"/>
      <c r="P44" s="155">
        <f t="shared" si="11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Familiar'!H45</f>
        <v>0</v>
      </c>
      <c r="F45" s="392">
        <f t="shared" si="9"/>
        <v>0</v>
      </c>
      <c r="G45" s="393">
        <f t="shared" si="10"/>
        <v>0</v>
      </c>
      <c r="I45" s="281"/>
      <c r="J45" s="281"/>
      <c r="K45" s="281"/>
      <c r="L45" s="281"/>
      <c r="M45" s="281"/>
      <c r="N45" s="281"/>
      <c r="O45" s="281"/>
      <c r="P45" s="155">
        <f t="shared" si="11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Familiar'!H46</f>
        <v>400</v>
      </c>
      <c r="F46" s="392">
        <f t="shared" si="9"/>
        <v>0</v>
      </c>
      <c r="G46" s="393">
        <f t="shared" si="10"/>
        <v>400</v>
      </c>
      <c r="I46" s="281"/>
      <c r="J46" s="281"/>
      <c r="K46" s="281"/>
      <c r="L46" s="281"/>
      <c r="M46" s="281"/>
      <c r="N46" s="281"/>
      <c r="O46" s="281"/>
      <c r="P46" s="155">
        <f t="shared" si="11"/>
        <v>0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Familiar'!H47</f>
        <v>555</v>
      </c>
      <c r="F47" s="392">
        <f t="shared" si="9"/>
        <v>554.16</v>
      </c>
      <c r="G47" s="393">
        <f t="shared" si="10"/>
        <v>0.84000000000003183</v>
      </c>
      <c r="I47" s="281"/>
      <c r="J47" s="281"/>
      <c r="K47" s="281"/>
      <c r="L47" s="281"/>
      <c r="M47" s="281"/>
      <c r="N47" s="281">
        <v>554.16</v>
      </c>
      <c r="O47" s="281"/>
      <c r="P47" s="155">
        <f t="shared" si="11"/>
        <v>554.16</v>
      </c>
      <c r="Q47" s="412" t="s">
        <v>248</v>
      </c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Familiar'!H48</f>
        <v>0</v>
      </c>
      <c r="F48" s="392">
        <f t="shared" si="9"/>
        <v>0</v>
      </c>
      <c r="G48" s="393">
        <f t="shared" si="10"/>
        <v>0</v>
      </c>
      <c r="I48" s="281"/>
      <c r="J48" s="281"/>
      <c r="K48" s="281"/>
      <c r="L48" s="281"/>
      <c r="M48" s="281"/>
      <c r="N48" s="281"/>
      <c r="O48" s="281"/>
      <c r="P48" s="155">
        <f t="shared" si="11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Familiar'!H49</f>
        <v>0</v>
      </c>
      <c r="F49" s="392">
        <f t="shared" si="9"/>
        <v>0</v>
      </c>
      <c r="G49" s="393">
        <f t="shared" si="10"/>
        <v>0</v>
      </c>
      <c r="I49" s="281"/>
      <c r="J49" s="281"/>
      <c r="K49" s="281"/>
      <c r="L49" s="281"/>
      <c r="M49" s="281"/>
      <c r="N49" s="281"/>
      <c r="O49" s="281"/>
      <c r="P49" s="155">
        <f t="shared" si="11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Familiar'!H50</f>
        <v>0</v>
      </c>
      <c r="F50" s="392">
        <f t="shared" si="9"/>
        <v>0</v>
      </c>
      <c r="G50" s="393">
        <f t="shared" si="10"/>
        <v>0</v>
      </c>
      <c r="I50" s="281"/>
      <c r="J50" s="281"/>
      <c r="K50" s="281"/>
      <c r="L50" s="281"/>
      <c r="M50" s="281"/>
      <c r="N50" s="281"/>
      <c r="O50" s="281"/>
      <c r="P50" s="155">
        <f t="shared" si="11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Familiar'!H51</f>
        <v>0</v>
      </c>
      <c r="F51" s="392">
        <f t="shared" si="9"/>
        <v>0</v>
      </c>
      <c r="G51" s="393">
        <f t="shared" si="10"/>
        <v>0</v>
      </c>
      <c r="I51" s="281"/>
      <c r="J51" s="281"/>
      <c r="K51" s="281"/>
      <c r="L51" s="281"/>
      <c r="M51" s="281"/>
      <c r="N51" s="281"/>
      <c r="O51" s="281"/>
      <c r="P51" s="155">
        <f t="shared" si="11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Familiar'!H52</f>
        <v>0</v>
      </c>
      <c r="F52" s="392">
        <f t="shared" si="9"/>
        <v>0</v>
      </c>
      <c r="G52" s="393">
        <f t="shared" si="10"/>
        <v>0</v>
      </c>
      <c r="I52" s="281"/>
      <c r="J52" s="281"/>
      <c r="K52" s="281"/>
      <c r="L52" s="281"/>
      <c r="M52" s="281"/>
      <c r="N52" s="281"/>
      <c r="O52" s="281"/>
      <c r="P52" s="155">
        <f t="shared" si="11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Familiar'!H53</f>
        <v>0</v>
      </c>
      <c r="F53" s="392">
        <f t="shared" si="9"/>
        <v>0</v>
      </c>
      <c r="G53" s="393">
        <f t="shared" si="10"/>
        <v>0</v>
      </c>
      <c r="I53" s="281"/>
      <c r="J53" s="281"/>
      <c r="K53" s="281"/>
      <c r="L53" s="281"/>
      <c r="M53" s="281"/>
      <c r="N53" s="281"/>
      <c r="O53" s="281"/>
      <c r="P53" s="155">
        <f t="shared" si="11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Familiar'!H54</f>
        <v>0</v>
      </c>
      <c r="F54" s="392">
        <f t="shared" si="9"/>
        <v>0</v>
      </c>
      <c r="G54" s="393">
        <f t="shared" si="10"/>
        <v>0</v>
      </c>
      <c r="I54" s="281"/>
      <c r="J54" s="281"/>
      <c r="K54" s="281"/>
      <c r="L54" s="281"/>
      <c r="M54" s="281"/>
      <c r="N54" s="281"/>
      <c r="O54" s="281"/>
      <c r="P54" s="155">
        <f t="shared" si="11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Familiar'!H55</f>
        <v>80</v>
      </c>
      <c r="F55" s="392">
        <f t="shared" si="9"/>
        <v>0</v>
      </c>
      <c r="G55" s="393">
        <f t="shared" si="10"/>
        <v>80</v>
      </c>
      <c r="I55" s="281"/>
      <c r="J55" s="281"/>
      <c r="K55" s="281"/>
      <c r="L55" s="281"/>
      <c r="M55" s="281"/>
      <c r="N55" s="281"/>
      <c r="O55" s="281"/>
      <c r="P55" s="155">
        <f t="shared" si="11"/>
        <v>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Familiar'!H56</f>
        <v>0</v>
      </c>
      <c r="F56" s="392">
        <f t="shared" si="9"/>
        <v>0</v>
      </c>
      <c r="G56" s="393">
        <f t="shared" si="10"/>
        <v>0</v>
      </c>
      <c r="I56" s="281"/>
      <c r="J56" s="281"/>
      <c r="K56" s="281"/>
      <c r="L56" s="281"/>
      <c r="M56" s="281"/>
      <c r="N56" s="281"/>
      <c r="O56" s="281"/>
      <c r="P56" s="155">
        <f t="shared" si="11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Familiar'!H57</f>
        <v>0</v>
      </c>
      <c r="F57" s="392">
        <f t="shared" si="9"/>
        <v>0</v>
      </c>
      <c r="G57" s="393">
        <f t="shared" si="10"/>
        <v>0</v>
      </c>
      <c r="I57" s="281"/>
      <c r="J57" s="281"/>
      <c r="K57" s="281"/>
      <c r="L57" s="281"/>
      <c r="M57" s="281"/>
      <c r="N57" s="281"/>
      <c r="O57" s="281"/>
      <c r="P57" s="155">
        <f t="shared" si="11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Familiar'!H58</f>
        <v>0</v>
      </c>
      <c r="F58" s="392">
        <f t="shared" si="9"/>
        <v>0</v>
      </c>
      <c r="G58" s="393">
        <f t="shared" si="10"/>
        <v>0</v>
      </c>
      <c r="I58" s="281"/>
      <c r="J58" s="281"/>
      <c r="K58" s="281"/>
      <c r="L58" s="281"/>
      <c r="M58" s="281"/>
      <c r="N58" s="281"/>
      <c r="O58" s="281"/>
      <c r="P58" s="155">
        <f t="shared" si="11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Familiar'!H59</f>
        <v>0</v>
      </c>
      <c r="F59" s="392">
        <f t="shared" si="9"/>
        <v>0</v>
      </c>
      <c r="G59" s="393">
        <f t="shared" si="10"/>
        <v>0</v>
      </c>
      <c r="I59" s="281"/>
      <c r="J59" s="281"/>
      <c r="K59" s="281"/>
      <c r="L59" s="281"/>
      <c r="M59" s="281"/>
      <c r="N59" s="281"/>
      <c r="O59" s="281"/>
      <c r="P59" s="155">
        <f t="shared" si="11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Familiar'!H60</f>
        <v>0</v>
      </c>
      <c r="F60" s="392">
        <f t="shared" si="9"/>
        <v>0</v>
      </c>
      <c r="G60" s="393">
        <f t="shared" si="10"/>
        <v>0</v>
      </c>
      <c r="I60" s="281"/>
      <c r="J60" s="281"/>
      <c r="K60" s="281"/>
      <c r="L60" s="281"/>
      <c r="M60" s="281"/>
      <c r="N60" s="281"/>
      <c r="O60" s="281"/>
      <c r="P60" s="155">
        <f t="shared" si="11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Familiar'!H61</f>
        <v>0</v>
      </c>
      <c r="F61" s="392">
        <f t="shared" si="9"/>
        <v>0</v>
      </c>
      <c r="G61" s="393">
        <f t="shared" si="10"/>
        <v>0</v>
      </c>
      <c r="I61" s="281"/>
      <c r="J61" s="281"/>
      <c r="K61" s="281"/>
      <c r="L61" s="281"/>
      <c r="M61" s="281"/>
      <c r="N61" s="281"/>
      <c r="O61" s="281"/>
      <c r="P61" s="155">
        <f t="shared" si="11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Familiar'!H62</f>
        <v>0</v>
      </c>
      <c r="F62" s="392">
        <f t="shared" si="9"/>
        <v>0</v>
      </c>
      <c r="G62" s="393">
        <f t="shared" si="10"/>
        <v>0</v>
      </c>
      <c r="I62" s="281"/>
      <c r="J62" s="281"/>
      <c r="K62" s="281"/>
      <c r="L62" s="281"/>
      <c r="M62" s="281"/>
      <c r="N62" s="281"/>
      <c r="O62" s="281"/>
      <c r="P62" s="155">
        <f t="shared" si="11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Familiar'!H63</f>
        <v>0</v>
      </c>
      <c r="F63" s="392">
        <f t="shared" ref="F63:F84" si="12">P63</f>
        <v>0</v>
      </c>
      <c r="G63" s="393">
        <f t="shared" ref="G63:G94" si="13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4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Familiar'!H64</f>
        <v>0</v>
      </c>
      <c r="F64" s="392">
        <f t="shared" si="12"/>
        <v>0</v>
      </c>
      <c r="G64" s="393">
        <f t="shared" si="13"/>
        <v>0</v>
      </c>
      <c r="I64" s="281"/>
      <c r="J64" s="281"/>
      <c r="K64" s="281"/>
      <c r="L64" s="281"/>
      <c r="M64" s="281"/>
      <c r="N64" s="281"/>
      <c r="O64" s="281"/>
      <c r="P64" s="155">
        <f t="shared" si="14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Familiar'!H65</f>
        <v>0</v>
      </c>
      <c r="F65" s="392">
        <f t="shared" si="12"/>
        <v>0</v>
      </c>
      <c r="G65" s="393">
        <f t="shared" si="13"/>
        <v>0</v>
      </c>
      <c r="I65" s="281"/>
      <c r="J65" s="281"/>
      <c r="K65" s="281"/>
      <c r="L65" s="281"/>
      <c r="M65" s="281"/>
      <c r="N65" s="281"/>
      <c r="O65" s="281"/>
      <c r="P65" s="155">
        <f t="shared" si="14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Familiar'!H66</f>
        <v>0</v>
      </c>
      <c r="F66" s="392">
        <f t="shared" si="12"/>
        <v>0</v>
      </c>
      <c r="G66" s="393">
        <f t="shared" si="13"/>
        <v>0</v>
      </c>
      <c r="I66" s="281"/>
      <c r="J66" s="281"/>
      <c r="K66" s="281"/>
      <c r="L66" s="281"/>
      <c r="M66" s="281"/>
      <c r="N66" s="281"/>
      <c r="O66" s="281"/>
      <c r="P66" s="155">
        <f t="shared" si="14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Familiar'!H67</f>
        <v>150</v>
      </c>
      <c r="F67" s="392">
        <f t="shared" si="12"/>
        <v>146.82</v>
      </c>
      <c r="G67" s="393">
        <f t="shared" si="13"/>
        <v>3.1800000000000068</v>
      </c>
      <c r="I67" s="281"/>
      <c r="J67" s="281"/>
      <c r="K67" s="281"/>
      <c r="L67" s="281"/>
      <c r="M67" s="281"/>
      <c r="N67" s="281">
        <v>146.82</v>
      </c>
      <c r="O67" s="281"/>
      <c r="P67" s="155">
        <f t="shared" si="14"/>
        <v>146.82</v>
      </c>
      <c r="Q67" s="412" t="s">
        <v>249</v>
      </c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Familiar'!H68</f>
        <v>225</v>
      </c>
      <c r="F68" s="392">
        <f t="shared" si="12"/>
        <v>0</v>
      </c>
      <c r="G68" s="393">
        <f t="shared" si="13"/>
        <v>225</v>
      </c>
      <c r="I68" s="281"/>
      <c r="J68" s="281"/>
      <c r="K68" s="281"/>
      <c r="L68" s="281"/>
      <c r="M68" s="281"/>
      <c r="N68" s="281"/>
      <c r="O68" s="281"/>
      <c r="P68" s="155">
        <f t="shared" si="14"/>
        <v>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Familiar'!H69</f>
        <v>0</v>
      </c>
      <c r="F69" s="392">
        <f t="shared" si="12"/>
        <v>0</v>
      </c>
      <c r="G69" s="393">
        <f t="shared" si="13"/>
        <v>0</v>
      </c>
      <c r="I69" s="281"/>
      <c r="J69" s="281"/>
      <c r="K69" s="281"/>
      <c r="L69" s="281"/>
      <c r="M69" s="281"/>
      <c r="N69" s="281"/>
      <c r="O69" s="281"/>
      <c r="P69" s="155">
        <f t="shared" si="14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Familiar'!H70</f>
        <v>0</v>
      </c>
      <c r="F70" s="392">
        <f t="shared" si="12"/>
        <v>0</v>
      </c>
      <c r="G70" s="393">
        <f t="shared" si="13"/>
        <v>0</v>
      </c>
      <c r="I70" s="281"/>
      <c r="J70" s="281"/>
      <c r="K70" s="281"/>
      <c r="L70" s="281"/>
      <c r="M70" s="281"/>
      <c r="N70" s="281"/>
      <c r="O70" s="281"/>
      <c r="P70" s="155">
        <f t="shared" si="14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Familiar'!H71</f>
        <v>0</v>
      </c>
      <c r="F71" s="392">
        <f t="shared" si="12"/>
        <v>0</v>
      </c>
      <c r="G71" s="393">
        <f t="shared" si="13"/>
        <v>0</v>
      </c>
      <c r="I71" s="281"/>
      <c r="J71" s="281"/>
      <c r="K71" s="281"/>
      <c r="L71" s="281"/>
      <c r="M71" s="281"/>
      <c r="N71" s="281"/>
      <c r="O71" s="281"/>
      <c r="P71" s="155">
        <f t="shared" si="14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Familiar'!H72</f>
        <v>0</v>
      </c>
      <c r="F72" s="392">
        <f t="shared" si="12"/>
        <v>0</v>
      </c>
      <c r="G72" s="393">
        <f t="shared" si="13"/>
        <v>0</v>
      </c>
      <c r="I72" s="281"/>
      <c r="J72" s="281"/>
      <c r="K72" s="281"/>
      <c r="L72" s="281"/>
      <c r="M72" s="281"/>
      <c r="N72" s="281"/>
      <c r="O72" s="281"/>
      <c r="P72" s="155">
        <f t="shared" si="14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Familiar'!H73</f>
        <v>190</v>
      </c>
      <c r="F73" s="392">
        <f t="shared" si="12"/>
        <v>60.81</v>
      </c>
      <c r="G73" s="393">
        <f t="shared" si="13"/>
        <v>129.19</v>
      </c>
      <c r="I73" s="281"/>
      <c r="J73" s="281"/>
      <c r="K73" s="281"/>
      <c r="L73" s="281"/>
      <c r="M73" s="281"/>
      <c r="N73" s="281">
        <v>60.81</v>
      </c>
      <c r="O73" s="281"/>
      <c r="P73" s="155">
        <f t="shared" si="14"/>
        <v>60.81</v>
      </c>
      <c r="Q73" s="412" t="s">
        <v>276</v>
      </c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Familiar'!H74</f>
        <v>0</v>
      </c>
      <c r="F74" s="392">
        <f t="shared" si="12"/>
        <v>0</v>
      </c>
      <c r="G74" s="393">
        <f t="shared" si="13"/>
        <v>0</v>
      </c>
      <c r="I74" s="281"/>
      <c r="J74" s="281"/>
      <c r="K74" s="281"/>
      <c r="L74" s="281"/>
      <c r="M74" s="281"/>
      <c r="N74" s="281"/>
      <c r="O74" s="281"/>
      <c r="P74" s="155">
        <f t="shared" si="14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Familiar'!H75</f>
        <v>0</v>
      </c>
      <c r="F75" s="392">
        <f t="shared" si="12"/>
        <v>0</v>
      </c>
      <c r="G75" s="393">
        <f t="shared" si="13"/>
        <v>0</v>
      </c>
      <c r="I75" s="281"/>
      <c r="J75" s="281"/>
      <c r="K75" s="281"/>
      <c r="L75" s="281"/>
      <c r="M75" s="281"/>
      <c r="N75" s="281"/>
      <c r="O75" s="281"/>
      <c r="P75" s="155">
        <f t="shared" si="14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Familiar'!H76</f>
        <v>0</v>
      </c>
      <c r="F76" s="392">
        <f t="shared" si="12"/>
        <v>0</v>
      </c>
      <c r="G76" s="393">
        <f t="shared" si="13"/>
        <v>0</v>
      </c>
      <c r="I76" s="281"/>
      <c r="J76" s="281"/>
      <c r="K76" s="281"/>
      <c r="L76" s="281"/>
      <c r="M76" s="281"/>
      <c r="N76" s="281"/>
      <c r="O76" s="281"/>
      <c r="P76" s="155">
        <f t="shared" si="14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Familiar'!H77</f>
        <v>240</v>
      </c>
      <c r="F77" s="392">
        <f t="shared" si="12"/>
        <v>0</v>
      </c>
      <c r="G77" s="393">
        <f t="shared" si="13"/>
        <v>240</v>
      </c>
      <c r="I77" s="281"/>
      <c r="J77" s="281"/>
      <c r="K77" s="281"/>
      <c r="L77" s="281"/>
      <c r="M77" s="281"/>
      <c r="N77" s="281"/>
      <c r="O77" s="281"/>
      <c r="P77" s="155">
        <f t="shared" si="14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Familiar'!H78</f>
        <v>0</v>
      </c>
      <c r="F78" s="392">
        <f t="shared" si="12"/>
        <v>0</v>
      </c>
      <c r="G78" s="393">
        <f t="shared" si="13"/>
        <v>0</v>
      </c>
      <c r="I78" s="281"/>
      <c r="J78" s="281"/>
      <c r="K78" s="281"/>
      <c r="L78" s="281"/>
      <c r="M78" s="281"/>
      <c r="N78" s="281"/>
      <c r="O78" s="281"/>
      <c r="P78" s="155">
        <f t="shared" si="14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Familiar'!H79</f>
        <v>0</v>
      </c>
      <c r="F79" s="392">
        <f t="shared" si="12"/>
        <v>0</v>
      </c>
      <c r="G79" s="393">
        <f t="shared" si="13"/>
        <v>0</v>
      </c>
      <c r="I79" s="281"/>
      <c r="J79" s="281"/>
      <c r="K79" s="281"/>
      <c r="L79" s="281"/>
      <c r="M79" s="281"/>
      <c r="N79" s="281"/>
      <c r="O79" s="281"/>
      <c r="P79" s="155">
        <f t="shared" si="14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Familiar'!H80</f>
        <v>50</v>
      </c>
      <c r="F80" s="392">
        <f t="shared" si="12"/>
        <v>0</v>
      </c>
      <c r="G80" s="393">
        <f t="shared" si="13"/>
        <v>50</v>
      </c>
      <c r="I80" s="281"/>
      <c r="J80" s="281"/>
      <c r="K80" s="281"/>
      <c r="L80" s="281"/>
      <c r="M80" s="281"/>
      <c r="N80" s="281"/>
      <c r="O80" s="281"/>
      <c r="P80" s="155">
        <f t="shared" si="14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Familiar'!H81</f>
        <v>0</v>
      </c>
      <c r="F81" s="392">
        <f t="shared" si="12"/>
        <v>0</v>
      </c>
      <c r="G81" s="393">
        <f t="shared" si="13"/>
        <v>0</v>
      </c>
      <c r="I81" s="281"/>
      <c r="J81" s="281"/>
      <c r="K81" s="281"/>
      <c r="L81" s="281"/>
      <c r="M81" s="281"/>
      <c r="N81" s="281"/>
      <c r="O81" s="281"/>
      <c r="P81" s="155">
        <f t="shared" si="14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Familiar'!H82</f>
        <v>0</v>
      </c>
      <c r="F82" s="392">
        <f t="shared" si="12"/>
        <v>0</v>
      </c>
      <c r="G82" s="393">
        <f t="shared" si="13"/>
        <v>0</v>
      </c>
      <c r="I82" s="281"/>
      <c r="J82" s="281"/>
      <c r="K82" s="281"/>
      <c r="L82" s="281"/>
      <c r="M82" s="281"/>
      <c r="N82" s="281"/>
      <c r="O82" s="281"/>
      <c r="P82" s="155">
        <f t="shared" si="14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Familiar'!H83</f>
        <v>0</v>
      </c>
      <c r="F83" s="392">
        <f t="shared" si="12"/>
        <v>0</v>
      </c>
      <c r="G83" s="393">
        <f t="shared" si="13"/>
        <v>0</v>
      </c>
      <c r="I83" s="281"/>
      <c r="J83" s="281"/>
      <c r="K83" s="281"/>
      <c r="L83" s="281"/>
      <c r="M83" s="281"/>
      <c r="N83" s="281"/>
      <c r="O83" s="281"/>
      <c r="P83" s="155">
        <f t="shared" si="14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Familiar'!H84</f>
        <v>0</v>
      </c>
      <c r="F84" s="392">
        <f t="shared" si="12"/>
        <v>0</v>
      </c>
      <c r="G84" s="393">
        <f t="shared" si="13"/>
        <v>0</v>
      </c>
      <c r="I84" s="281"/>
      <c r="J84" s="281"/>
      <c r="K84" s="281"/>
      <c r="L84" s="281"/>
      <c r="M84" s="281"/>
      <c r="N84" s="281"/>
      <c r="O84" s="281"/>
      <c r="P84" s="155">
        <f t="shared" si="14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5224.7</v>
      </c>
      <c r="F85" s="305">
        <f>SUM(F31:F84)</f>
        <v>1128.6699999999998</v>
      </c>
      <c r="G85" s="436">
        <f>SUM(G31:G84)</f>
        <v>4096.03</v>
      </c>
      <c r="I85" s="305">
        <f t="shared" ref="I85:P85" si="15">SUM(I31:I84)</f>
        <v>0</v>
      </c>
      <c r="J85" s="305">
        <f t="shared" si="15"/>
        <v>0</v>
      </c>
      <c r="K85" s="305">
        <f t="shared" si="15"/>
        <v>0</v>
      </c>
      <c r="L85" s="305">
        <f t="shared" si="15"/>
        <v>0</v>
      </c>
      <c r="M85" s="305">
        <f t="shared" si="15"/>
        <v>0</v>
      </c>
      <c r="N85" s="305">
        <f t="shared" si="15"/>
        <v>1128.6699999999998</v>
      </c>
      <c r="O85" s="305">
        <f t="shared" si="15"/>
        <v>0</v>
      </c>
      <c r="P85" s="305">
        <f t="shared" si="15"/>
        <v>1128.6699999999998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0.69192159978810752</v>
      </c>
      <c r="F86" s="309" t="e">
        <f>F85/F16</f>
        <v>#DIV/0!</v>
      </c>
      <c r="G86" s="310"/>
      <c r="I86" s="309" t="e">
        <f t="shared" ref="I86:P86" si="16">I85/I16</f>
        <v>#DIV/0!</v>
      </c>
      <c r="J86" s="309" t="e">
        <f t="shared" si="16"/>
        <v>#DIV/0!</v>
      </c>
      <c r="K86" s="309" t="e">
        <f t="shared" si="16"/>
        <v>#DIV/0!</v>
      </c>
      <c r="L86" s="309" t="e">
        <f t="shared" si="16"/>
        <v>#DIV/0!</v>
      </c>
      <c r="M86" s="309" t="e">
        <f t="shared" si="16"/>
        <v>#DIV/0!</v>
      </c>
      <c r="N86" s="309" t="e">
        <f t="shared" si="16"/>
        <v>#DIV/0!</v>
      </c>
      <c r="O86" s="309" t="e">
        <f t="shared" si="16"/>
        <v>#DIV/0!</v>
      </c>
      <c r="P86" s="309" t="e">
        <f t="shared" si="16"/>
        <v>#DIV/0!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Familiar'!H87</f>
        <v>30</v>
      </c>
      <c r="F87" s="392">
        <f t="shared" ref="F87:F98" si="17">P87</f>
        <v>0</v>
      </c>
      <c r="G87" s="393">
        <f t="shared" ref="G87:G98" si="18">E87-F87</f>
        <v>30</v>
      </c>
      <c r="I87" s="281"/>
      <c r="J87" s="281"/>
      <c r="K87" s="281"/>
      <c r="L87" s="281"/>
      <c r="M87" s="281"/>
      <c r="N87" s="281"/>
      <c r="O87" s="281"/>
      <c r="P87" s="155">
        <f t="shared" ref="P87:P98" si="19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Familiar'!H88</f>
        <v>0</v>
      </c>
      <c r="F88" s="392">
        <f t="shared" si="17"/>
        <v>0</v>
      </c>
      <c r="G88" s="393">
        <f t="shared" si="18"/>
        <v>0</v>
      </c>
      <c r="I88" s="281"/>
      <c r="J88" s="281"/>
      <c r="K88" s="281"/>
      <c r="L88" s="281"/>
      <c r="M88" s="281"/>
      <c r="N88" s="281"/>
      <c r="O88" s="281"/>
      <c r="P88" s="155">
        <f t="shared" si="19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Familiar'!H89</f>
        <v>0</v>
      </c>
      <c r="F89" s="392">
        <f t="shared" si="17"/>
        <v>0</v>
      </c>
      <c r="G89" s="393">
        <f t="shared" si="18"/>
        <v>0</v>
      </c>
      <c r="I89" s="281"/>
      <c r="J89" s="281"/>
      <c r="K89" s="281"/>
      <c r="L89" s="281"/>
      <c r="M89" s="281"/>
      <c r="N89" s="281"/>
      <c r="O89" s="281"/>
      <c r="P89" s="155">
        <f t="shared" si="19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Familiar'!H90</f>
        <v>0</v>
      </c>
      <c r="F90" s="392">
        <f t="shared" si="17"/>
        <v>0</v>
      </c>
      <c r="G90" s="393">
        <f t="shared" si="18"/>
        <v>0</v>
      </c>
      <c r="I90" s="281"/>
      <c r="J90" s="281"/>
      <c r="K90" s="281"/>
      <c r="L90" s="281"/>
      <c r="M90" s="281"/>
      <c r="N90" s="281"/>
      <c r="O90" s="281"/>
      <c r="P90" s="155">
        <f t="shared" si="19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Familiar'!H91</f>
        <v>0</v>
      </c>
      <c r="F91" s="392">
        <f t="shared" si="17"/>
        <v>0</v>
      </c>
      <c r="G91" s="393">
        <f t="shared" si="18"/>
        <v>0</v>
      </c>
      <c r="I91" s="281"/>
      <c r="J91" s="281"/>
      <c r="K91" s="281"/>
      <c r="L91" s="281"/>
      <c r="M91" s="281"/>
      <c r="N91" s="281"/>
      <c r="O91" s="281"/>
      <c r="P91" s="155">
        <f t="shared" si="19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Familiar'!H92</f>
        <v>0</v>
      </c>
      <c r="F92" s="392">
        <f t="shared" si="17"/>
        <v>0</v>
      </c>
      <c r="G92" s="393">
        <f t="shared" si="18"/>
        <v>0</v>
      </c>
      <c r="I92" s="281"/>
      <c r="J92" s="281"/>
      <c r="K92" s="281"/>
      <c r="L92" s="281"/>
      <c r="M92" s="281"/>
      <c r="N92" s="281"/>
      <c r="O92" s="281"/>
      <c r="P92" s="155">
        <f t="shared" si="19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Familiar'!H93</f>
        <v>200</v>
      </c>
      <c r="F93" s="392">
        <f t="shared" si="17"/>
        <v>161.38999999999999</v>
      </c>
      <c r="G93" s="393">
        <f t="shared" si="18"/>
        <v>38.610000000000014</v>
      </c>
      <c r="I93" s="281"/>
      <c r="J93" s="281"/>
      <c r="K93" s="281"/>
      <c r="L93" s="281"/>
      <c r="M93" s="281"/>
      <c r="N93" s="281">
        <v>161.38999999999999</v>
      </c>
      <c r="O93" s="281"/>
      <c r="P93" s="155">
        <f t="shared" si="19"/>
        <v>161.38999999999999</v>
      </c>
      <c r="Q93" s="412" t="s">
        <v>250</v>
      </c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Familiar'!H94</f>
        <v>0</v>
      </c>
      <c r="F94" s="392">
        <f t="shared" si="17"/>
        <v>0</v>
      </c>
      <c r="G94" s="393">
        <f t="shared" si="18"/>
        <v>0</v>
      </c>
      <c r="I94" s="281"/>
      <c r="J94" s="281"/>
      <c r="K94" s="281"/>
      <c r="L94" s="281"/>
      <c r="M94" s="281"/>
      <c r="N94" s="281"/>
      <c r="O94" s="281"/>
      <c r="P94" s="155">
        <f t="shared" si="19"/>
        <v>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Familiar'!H95</f>
        <v>0</v>
      </c>
      <c r="F95" s="392">
        <f t="shared" si="17"/>
        <v>0</v>
      </c>
      <c r="G95" s="393">
        <f t="shared" si="18"/>
        <v>0</v>
      </c>
      <c r="I95" s="281"/>
      <c r="J95" s="281"/>
      <c r="K95" s="281"/>
      <c r="L95" s="281"/>
      <c r="M95" s="281"/>
      <c r="N95" s="281"/>
      <c r="O95" s="281"/>
      <c r="P95" s="155">
        <f t="shared" si="19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Familiar'!H96</f>
        <v>0</v>
      </c>
      <c r="F96" s="392">
        <f t="shared" si="17"/>
        <v>0</v>
      </c>
      <c r="G96" s="393">
        <f t="shared" si="18"/>
        <v>0</v>
      </c>
      <c r="I96" s="281"/>
      <c r="J96" s="281"/>
      <c r="K96" s="281"/>
      <c r="L96" s="281"/>
      <c r="M96" s="281"/>
      <c r="N96" s="281"/>
      <c r="O96" s="281"/>
      <c r="P96" s="155">
        <f t="shared" si="19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Familiar'!H97</f>
        <v>0</v>
      </c>
      <c r="F97" s="392">
        <f t="shared" si="17"/>
        <v>0</v>
      </c>
      <c r="G97" s="393">
        <f t="shared" si="18"/>
        <v>0</v>
      </c>
      <c r="I97" s="281"/>
      <c r="J97" s="281"/>
      <c r="K97" s="281"/>
      <c r="L97" s="281"/>
      <c r="M97" s="281"/>
      <c r="N97" s="281"/>
      <c r="O97" s="281"/>
      <c r="P97" s="155">
        <f t="shared" si="19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Familiar'!H98</f>
        <v>0</v>
      </c>
      <c r="F98" s="392">
        <f t="shared" si="17"/>
        <v>0</v>
      </c>
      <c r="G98" s="393">
        <f t="shared" si="18"/>
        <v>0</v>
      </c>
      <c r="I98" s="281"/>
      <c r="J98" s="281"/>
      <c r="K98" s="281"/>
      <c r="L98" s="281"/>
      <c r="M98" s="281"/>
      <c r="N98" s="281"/>
      <c r="O98" s="281"/>
      <c r="P98" s="155">
        <f t="shared" si="19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230</v>
      </c>
      <c r="F99" s="314">
        <f>SUM(F87:F98)</f>
        <v>161.38999999999999</v>
      </c>
      <c r="G99" s="315">
        <f>SUM(G87:G98)</f>
        <v>68.610000000000014</v>
      </c>
      <c r="I99" s="314">
        <f t="shared" ref="I99:P99" si="20">SUM(I87:I98)</f>
        <v>0</v>
      </c>
      <c r="J99" s="314">
        <f t="shared" si="20"/>
        <v>0</v>
      </c>
      <c r="K99" s="314">
        <f t="shared" si="20"/>
        <v>0</v>
      </c>
      <c r="L99" s="314">
        <f t="shared" si="20"/>
        <v>0</v>
      </c>
      <c r="M99" s="314">
        <f t="shared" si="20"/>
        <v>0</v>
      </c>
      <c r="N99" s="314">
        <f t="shared" si="20"/>
        <v>161.38999999999999</v>
      </c>
      <c r="O99" s="314">
        <f t="shared" si="20"/>
        <v>0</v>
      </c>
      <c r="P99" s="314">
        <f t="shared" si="20"/>
        <v>161.38999999999999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3.0459541782545358E-2</v>
      </c>
      <c r="F100" s="440" t="e">
        <f>F99/F16</f>
        <v>#DIV/0!</v>
      </c>
      <c r="G100" s="441"/>
      <c r="I100" s="440" t="e">
        <f t="shared" ref="I100:P100" si="21">I99/I16</f>
        <v>#DIV/0!</v>
      </c>
      <c r="J100" s="440" t="e">
        <f t="shared" si="21"/>
        <v>#DIV/0!</v>
      </c>
      <c r="K100" s="440" t="e">
        <f t="shared" si="21"/>
        <v>#DIV/0!</v>
      </c>
      <c r="L100" s="440" t="e">
        <f t="shared" si="21"/>
        <v>#DIV/0!</v>
      </c>
      <c r="M100" s="440" t="e">
        <f t="shared" si="21"/>
        <v>#DIV/0!</v>
      </c>
      <c r="N100" s="440" t="e">
        <f t="shared" si="21"/>
        <v>#DIV/0!</v>
      </c>
      <c r="O100" s="440" t="e">
        <f t="shared" si="21"/>
        <v>#DIV/0!</v>
      </c>
      <c r="P100" s="495" t="e">
        <f t="shared" si="21"/>
        <v>#DIV/0!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Familiar'!H101</f>
        <v>850</v>
      </c>
      <c r="F101" s="392">
        <f>P101</f>
        <v>0</v>
      </c>
      <c r="G101" s="393">
        <f>E101-F101</f>
        <v>850</v>
      </c>
      <c r="I101" s="281"/>
      <c r="J101" s="281"/>
      <c r="K101" s="281"/>
      <c r="L101" s="281"/>
      <c r="M101" s="281"/>
      <c r="N101" s="281"/>
      <c r="O101" s="281"/>
      <c r="P101" s="155">
        <f>SUM(I101:O101)</f>
        <v>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Familiar'!H102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Familiar'!H103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Familiar'!H104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0</v>
      </c>
      <c r="G105" s="445">
        <f>SUM(G101:G104)</f>
        <v>850</v>
      </c>
      <c r="I105" s="444">
        <f t="shared" ref="I105:P105" si="22">SUM(I101:I104)</f>
        <v>0</v>
      </c>
      <c r="J105" s="444">
        <f t="shared" si="22"/>
        <v>0</v>
      </c>
      <c r="K105" s="444">
        <f t="shared" si="22"/>
        <v>0</v>
      </c>
      <c r="L105" s="444">
        <f t="shared" si="22"/>
        <v>0</v>
      </c>
      <c r="M105" s="444">
        <f t="shared" si="22"/>
        <v>0</v>
      </c>
      <c r="N105" s="444">
        <f t="shared" si="22"/>
        <v>0</v>
      </c>
      <c r="O105" s="444">
        <f t="shared" si="22"/>
        <v>0</v>
      </c>
      <c r="P105" s="444">
        <f t="shared" si="22"/>
        <v>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0.11256787180505894</v>
      </c>
      <c r="F106" s="324" t="e">
        <f>F105/F16</f>
        <v>#DIV/0!</v>
      </c>
      <c r="G106" s="448"/>
      <c r="I106" s="324" t="e">
        <f t="shared" ref="I106:P106" si="23">I105/I16</f>
        <v>#DIV/0!</v>
      </c>
      <c r="J106" s="324" t="e">
        <f t="shared" si="23"/>
        <v>#DIV/0!</v>
      </c>
      <c r="K106" s="324" t="e">
        <f t="shared" si="23"/>
        <v>#DIV/0!</v>
      </c>
      <c r="L106" s="324" t="e">
        <f t="shared" si="23"/>
        <v>#DIV/0!</v>
      </c>
      <c r="M106" s="324" t="e">
        <f t="shared" si="23"/>
        <v>#DIV/0!</v>
      </c>
      <c r="N106" s="324" t="e">
        <f t="shared" si="23"/>
        <v>#DIV/0!</v>
      </c>
      <c r="O106" s="324" t="e">
        <f t="shared" si="23"/>
        <v>#DIV/0!</v>
      </c>
      <c r="P106" s="324" t="e">
        <f t="shared" si="23"/>
        <v>#DIV/0!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Familiar'!H107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Familiar'!H108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Familiar'!H109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Familiar'!H110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4">SUM(I107:I110)</f>
        <v>0</v>
      </c>
      <c r="J111" s="450">
        <f t="shared" si="24"/>
        <v>0</v>
      </c>
      <c r="K111" s="450">
        <f t="shared" si="24"/>
        <v>0</v>
      </c>
      <c r="L111" s="450">
        <f t="shared" si="24"/>
        <v>0</v>
      </c>
      <c r="M111" s="450">
        <f t="shared" si="24"/>
        <v>0</v>
      </c>
      <c r="N111" s="450">
        <f t="shared" si="24"/>
        <v>0</v>
      </c>
      <c r="O111" s="450">
        <f t="shared" si="24"/>
        <v>0</v>
      </c>
      <c r="P111" s="450">
        <f t="shared" si="24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453">
        <f>E111/E16</f>
        <v>0</v>
      </c>
      <c r="F112" s="331" t="e">
        <f>F111/F16</f>
        <v>#DIV/0!</v>
      </c>
      <c r="G112" s="454"/>
      <c r="I112" s="331" t="e">
        <f>#DIV/0!</f>
        <v>#DIV/0!</v>
      </c>
      <c r="J112" s="331" t="e">
        <f t="shared" ref="J112:P112" si="25">J111/J16</f>
        <v>#DIV/0!</v>
      </c>
      <c r="K112" s="331" t="e">
        <f t="shared" si="25"/>
        <v>#DIV/0!</v>
      </c>
      <c r="L112" s="331" t="e">
        <f t="shared" si="25"/>
        <v>#DIV/0!</v>
      </c>
      <c r="M112" s="331" t="e">
        <f t="shared" si="25"/>
        <v>#DIV/0!</v>
      </c>
      <c r="N112" s="331" t="e">
        <f t="shared" si="25"/>
        <v>#DIV/0!</v>
      </c>
      <c r="O112" s="331" t="e">
        <f t="shared" si="25"/>
        <v>#DIV/0!</v>
      </c>
      <c r="P112" s="331" t="e">
        <f t="shared" si="25"/>
        <v>#DIV/0!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Familiar'!H113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Familiar'!H114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Familiar'!H115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6">SUM(I113:I115)</f>
        <v>0</v>
      </c>
      <c r="J116" s="457">
        <f t="shared" si="26"/>
        <v>0</v>
      </c>
      <c r="K116" s="457">
        <f t="shared" si="26"/>
        <v>0</v>
      </c>
      <c r="L116" s="457">
        <f t="shared" si="26"/>
        <v>0</v>
      </c>
      <c r="M116" s="457">
        <f t="shared" si="26"/>
        <v>0</v>
      </c>
      <c r="N116" s="457">
        <f t="shared" si="26"/>
        <v>0</v>
      </c>
      <c r="O116" s="457">
        <f t="shared" si="26"/>
        <v>0</v>
      </c>
      <c r="P116" s="457">
        <f t="shared" si="26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 t="e">
        <f>F116/F16</f>
        <v>#DIV/0!</v>
      </c>
      <c r="G117" s="460"/>
      <c r="I117" s="459" t="e">
        <f t="shared" ref="I117:P117" si="27">I116/I16</f>
        <v>#DIV/0!</v>
      </c>
      <c r="J117" s="459" t="e">
        <f t="shared" si="27"/>
        <v>#DIV/0!</v>
      </c>
      <c r="K117" s="459" t="e">
        <f t="shared" si="27"/>
        <v>#DIV/0!</v>
      </c>
      <c r="L117" s="459" t="e">
        <f t="shared" si="27"/>
        <v>#DIV/0!</v>
      </c>
      <c r="M117" s="459" t="e">
        <f t="shared" si="27"/>
        <v>#DIV/0!</v>
      </c>
      <c r="N117" s="459" t="e">
        <f t="shared" si="27"/>
        <v>#DIV/0!</v>
      </c>
      <c r="O117" s="459" t="e">
        <f t="shared" si="27"/>
        <v>#DIV/0!</v>
      </c>
      <c r="P117" s="459" t="e">
        <f t="shared" si="27"/>
        <v>#DIV/0!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6304.7</v>
      </c>
      <c r="F118" s="305">
        <f>F85+F99+F105+F111+F116</f>
        <v>1290.06</v>
      </c>
      <c r="G118" s="436">
        <f>SUM(G81:G117)</f>
        <v>5933.2499999999991</v>
      </c>
      <c r="I118" s="305">
        <f t="shared" ref="I118:P118" si="28">I85+I99+I105+I111+I116</f>
        <v>0</v>
      </c>
      <c r="J118" s="305">
        <f t="shared" si="28"/>
        <v>0</v>
      </c>
      <c r="K118" s="305">
        <f t="shared" si="28"/>
        <v>0</v>
      </c>
      <c r="L118" s="305">
        <f t="shared" si="28"/>
        <v>0</v>
      </c>
      <c r="M118" s="305">
        <f t="shared" si="28"/>
        <v>0</v>
      </c>
      <c r="N118" s="305">
        <f t="shared" si="28"/>
        <v>1290.06</v>
      </c>
      <c r="O118" s="305">
        <f t="shared" si="28"/>
        <v>0</v>
      </c>
      <c r="P118" s="305">
        <f t="shared" si="28"/>
        <v>1290.06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0.83494901337571181</v>
      </c>
      <c r="F119" s="309" t="e">
        <f>F118/F16</f>
        <v>#DIV/0!</v>
      </c>
      <c r="G119" s="310"/>
      <c r="I119" s="309" t="e">
        <f t="shared" ref="I119:P119" si="29">I118/I16</f>
        <v>#DIV/0!</v>
      </c>
      <c r="J119" s="309" t="e">
        <f t="shared" si="29"/>
        <v>#DIV/0!</v>
      </c>
      <c r="K119" s="309" t="e">
        <f t="shared" si="29"/>
        <v>#DIV/0!</v>
      </c>
      <c r="L119" s="309" t="e">
        <f t="shared" si="29"/>
        <v>#DIV/0!</v>
      </c>
      <c r="M119" s="309" t="e">
        <f t="shared" si="29"/>
        <v>#DIV/0!</v>
      </c>
      <c r="N119" s="309" t="e">
        <f t="shared" si="29"/>
        <v>#DIV/0!</v>
      </c>
      <c r="O119" s="309" t="e">
        <f t="shared" si="29"/>
        <v>#DIV/0!</v>
      </c>
      <c r="P119" s="309" t="e">
        <f t="shared" si="29"/>
        <v>#DIV/0!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Familiar'!H120</f>
        <v>39.9</v>
      </c>
      <c r="F120" s="392">
        <f t="shared" ref="F120:F164" si="30">P120</f>
        <v>19.899999999999999</v>
      </c>
      <c r="G120" s="393">
        <f t="shared" ref="G120:G164" si="31">E120-F120</f>
        <v>20</v>
      </c>
      <c r="I120" s="281"/>
      <c r="J120" s="281"/>
      <c r="K120" s="281"/>
      <c r="L120" s="281"/>
      <c r="M120" s="281"/>
      <c r="N120" s="281">
        <v>19.899999999999999</v>
      </c>
      <c r="O120" s="281"/>
      <c r="P120" s="155">
        <f t="shared" ref="P120:P164" si="32">SUM(I120:O120)</f>
        <v>19.899999999999999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Familiar'!H121</f>
        <v>0</v>
      </c>
      <c r="F121" s="392">
        <f t="shared" si="30"/>
        <v>0</v>
      </c>
      <c r="G121" s="393">
        <f t="shared" si="31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2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Familiar'!H122</f>
        <v>0</v>
      </c>
      <c r="F122" s="392">
        <f t="shared" si="30"/>
        <v>0</v>
      </c>
      <c r="G122" s="393">
        <f t="shared" si="31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2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Familiar'!H123</f>
        <v>0</v>
      </c>
      <c r="F123" s="392">
        <f t="shared" si="30"/>
        <v>0</v>
      </c>
      <c r="G123" s="393">
        <f t="shared" si="31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2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Familiar'!H124</f>
        <v>0</v>
      </c>
      <c r="F124" s="392">
        <f t="shared" si="30"/>
        <v>0</v>
      </c>
      <c r="G124" s="393">
        <f t="shared" si="31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2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Familiar'!H125</f>
        <v>0</v>
      </c>
      <c r="F125" s="392">
        <f t="shared" si="30"/>
        <v>0</v>
      </c>
      <c r="G125" s="393">
        <f t="shared" si="31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2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Familiar'!H126</f>
        <v>0</v>
      </c>
      <c r="F126" s="392">
        <f t="shared" si="30"/>
        <v>0</v>
      </c>
      <c r="G126" s="393">
        <f t="shared" si="31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2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Familiar'!H127</f>
        <v>0</v>
      </c>
      <c r="F127" s="392">
        <f t="shared" si="30"/>
        <v>0</v>
      </c>
      <c r="G127" s="393">
        <f t="shared" si="31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2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Familiar'!H128</f>
        <v>90</v>
      </c>
      <c r="F128" s="392">
        <f t="shared" si="30"/>
        <v>0</v>
      </c>
      <c r="G128" s="393">
        <f t="shared" si="31"/>
        <v>90</v>
      </c>
      <c r="I128" s="281"/>
      <c r="J128" s="281"/>
      <c r="K128" s="281"/>
      <c r="L128" s="281"/>
      <c r="M128" s="281"/>
      <c r="N128" s="281"/>
      <c r="O128" s="281"/>
      <c r="P128" s="155">
        <f t="shared" si="32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Familiar'!H129</f>
        <v>0</v>
      </c>
      <c r="F129" s="392">
        <f t="shared" si="30"/>
        <v>0</v>
      </c>
      <c r="G129" s="393">
        <f t="shared" si="31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2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Familiar'!H130</f>
        <v>70</v>
      </c>
      <c r="F130" s="392">
        <f t="shared" si="30"/>
        <v>0</v>
      </c>
      <c r="G130" s="393">
        <f t="shared" si="31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2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Familiar'!H131</f>
        <v>0</v>
      </c>
      <c r="F131" s="392">
        <f t="shared" si="30"/>
        <v>0</v>
      </c>
      <c r="G131" s="393">
        <f t="shared" si="31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2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Familiar'!H132</f>
        <v>0</v>
      </c>
      <c r="F132" s="392">
        <f t="shared" si="30"/>
        <v>0</v>
      </c>
      <c r="G132" s="393">
        <f t="shared" si="31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2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Familiar'!H133</f>
        <v>0</v>
      </c>
      <c r="F133" s="392">
        <f t="shared" si="30"/>
        <v>0</v>
      </c>
      <c r="G133" s="393">
        <f t="shared" si="31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2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Familiar'!H134</f>
        <v>500</v>
      </c>
      <c r="F134" s="392">
        <f t="shared" si="30"/>
        <v>0</v>
      </c>
      <c r="G134" s="393">
        <f t="shared" si="31"/>
        <v>500</v>
      </c>
      <c r="I134" s="281"/>
      <c r="J134" s="281"/>
      <c r="K134" s="281"/>
      <c r="L134" s="281"/>
      <c r="M134" s="281"/>
      <c r="N134" s="281"/>
      <c r="O134" s="281"/>
      <c r="P134" s="155">
        <f t="shared" si="32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Familiar'!H135</f>
        <v>0</v>
      </c>
      <c r="F135" s="392">
        <f t="shared" si="30"/>
        <v>0</v>
      </c>
      <c r="G135" s="393">
        <f t="shared" si="31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2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Familiar'!H136</f>
        <v>0</v>
      </c>
      <c r="F136" s="392">
        <f t="shared" si="30"/>
        <v>0</v>
      </c>
      <c r="G136" s="393">
        <f t="shared" si="31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2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Familiar'!H137</f>
        <v>0</v>
      </c>
      <c r="F137" s="392">
        <f t="shared" si="30"/>
        <v>0</v>
      </c>
      <c r="G137" s="393">
        <f t="shared" si="31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2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Familiar'!H138</f>
        <v>0</v>
      </c>
      <c r="F138" s="392">
        <f t="shared" si="30"/>
        <v>0</v>
      </c>
      <c r="G138" s="393">
        <f t="shared" si="31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2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Familiar'!H139</f>
        <v>0</v>
      </c>
      <c r="F139" s="392">
        <f t="shared" si="30"/>
        <v>0</v>
      </c>
      <c r="G139" s="393">
        <f t="shared" si="31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2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Familiar'!H140</f>
        <v>0</v>
      </c>
      <c r="F140" s="392">
        <f t="shared" si="30"/>
        <v>0</v>
      </c>
      <c r="G140" s="393">
        <f t="shared" si="31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2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Familiar'!H141</f>
        <v>100</v>
      </c>
      <c r="F141" s="392">
        <f t="shared" si="30"/>
        <v>0</v>
      </c>
      <c r="G141" s="393">
        <f t="shared" si="31"/>
        <v>100</v>
      </c>
      <c r="I141" s="281"/>
      <c r="J141" s="281"/>
      <c r="K141" s="281"/>
      <c r="L141" s="281"/>
      <c r="M141" s="281"/>
      <c r="N141" s="281"/>
      <c r="O141" s="281"/>
      <c r="P141" s="155">
        <f t="shared" si="32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Familiar'!H142</f>
        <v>0</v>
      </c>
      <c r="F142" s="392">
        <f t="shared" si="30"/>
        <v>0</v>
      </c>
      <c r="G142" s="393">
        <f t="shared" si="31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2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Familiar'!H143</f>
        <v>100</v>
      </c>
      <c r="F143" s="392">
        <f t="shared" si="30"/>
        <v>0</v>
      </c>
      <c r="G143" s="393">
        <f t="shared" si="31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2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Familiar'!H144</f>
        <v>0</v>
      </c>
      <c r="F144" s="392">
        <f t="shared" si="30"/>
        <v>0</v>
      </c>
      <c r="G144" s="393">
        <f t="shared" si="31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2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Familiar'!H145</f>
        <v>0</v>
      </c>
      <c r="F145" s="392">
        <f t="shared" si="30"/>
        <v>0</v>
      </c>
      <c r="G145" s="393">
        <f t="shared" si="31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2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Familiar'!H146</f>
        <v>100</v>
      </c>
      <c r="F146" s="392">
        <f t="shared" si="30"/>
        <v>0</v>
      </c>
      <c r="G146" s="393">
        <f t="shared" si="31"/>
        <v>100</v>
      </c>
      <c r="I146" s="281"/>
      <c r="J146" s="281"/>
      <c r="K146" s="281"/>
      <c r="L146" s="281"/>
      <c r="M146" s="281"/>
      <c r="N146" s="281"/>
      <c r="O146" s="281"/>
      <c r="P146" s="155">
        <f t="shared" si="32"/>
        <v>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Familiar'!H147</f>
        <v>50</v>
      </c>
      <c r="F147" s="392">
        <f t="shared" si="30"/>
        <v>0</v>
      </c>
      <c r="G147" s="393">
        <f t="shared" si="31"/>
        <v>50</v>
      </c>
      <c r="I147" s="281"/>
      <c r="J147" s="281"/>
      <c r="K147" s="281"/>
      <c r="L147" s="281"/>
      <c r="M147" s="281"/>
      <c r="N147" s="281"/>
      <c r="O147" s="281"/>
      <c r="P147" s="155">
        <f t="shared" si="32"/>
        <v>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Familiar'!H148</f>
        <v>0</v>
      </c>
      <c r="F148" s="392">
        <f t="shared" si="30"/>
        <v>0</v>
      </c>
      <c r="G148" s="393">
        <f t="shared" si="31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2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Familiar'!H149</f>
        <v>100</v>
      </c>
      <c r="F149" s="392">
        <f t="shared" si="30"/>
        <v>0</v>
      </c>
      <c r="G149" s="393">
        <f t="shared" si="31"/>
        <v>100</v>
      </c>
      <c r="I149" s="281"/>
      <c r="J149" s="281"/>
      <c r="K149" s="281"/>
      <c r="L149" s="281"/>
      <c r="M149" s="281"/>
      <c r="N149" s="281"/>
      <c r="O149" s="281"/>
      <c r="P149" s="155">
        <f t="shared" si="32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Familiar'!H150</f>
        <v>0</v>
      </c>
      <c r="F150" s="392">
        <f t="shared" si="30"/>
        <v>0</v>
      </c>
      <c r="G150" s="393">
        <f t="shared" si="31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2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Familiar'!H151</f>
        <v>0</v>
      </c>
      <c r="F151" s="392">
        <f t="shared" si="30"/>
        <v>0</v>
      </c>
      <c r="G151" s="393">
        <f t="shared" si="31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2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Familiar'!H152</f>
        <v>0</v>
      </c>
      <c r="F152" s="392">
        <f t="shared" si="30"/>
        <v>0</v>
      </c>
      <c r="G152" s="393">
        <f t="shared" si="31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2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Familiar'!H153</f>
        <v>50</v>
      </c>
      <c r="F153" s="392">
        <f t="shared" si="30"/>
        <v>49.99</v>
      </c>
      <c r="G153" s="393">
        <f t="shared" si="31"/>
        <v>9.9999999999980105E-3</v>
      </c>
      <c r="I153" s="281"/>
      <c r="J153" s="281"/>
      <c r="K153" s="281"/>
      <c r="L153" s="281"/>
      <c r="M153" s="281"/>
      <c r="N153" s="281">
        <v>49.99</v>
      </c>
      <c r="O153" s="281"/>
      <c r="P153" s="155">
        <f t="shared" si="32"/>
        <v>49.99</v>
      </c>
      <c r="Q153" s="412" t="s">
        <v>251</v>
      </c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Familiar'!H154</f>
        <v>0</v>
      </c>
      <c r="F154" s="392">
        <f t="shared" si="30"/>
        <v>0</v>
      </c>
      <c r="G154" s="393">
        <f t="shared" si="31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2"/>
        <v>0</v>
      </c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Familiar'!H155</f>
        <v>0</v>
      </c>
      <c r="F155" s="392">
        <f t="shared" si="30"/>
        <v>0</v>
      </c>
      <c r="G155" s="393">
        <f t="shared" si="31"/>
        <v>0</v>
      </c>
      <c r="I155" s="281"/>
      <c r="J155" s="281"/>
      <c r="K155" s="281"/>
      <c r="L155" s="281"/>
      <c r="M155" s="281"/>
      <c r="N155" s="299"/>
      <c r="O155" s="281"/>
      <c r="P155" s="155">
        <f t="shared" si="32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Familiar'!H156</f>
        <v>0</v>
      </c>
      <c r="F156" s="392">
        <f t="shared" si="30"/>
        <v>0</v>
      </c>
      <c r="G156" s="393">
        <f t="shared" si="31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2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Familiar'!H157</f>
        <v>0</v>
      </c>
      <c r="F157" s="392">
        <f t="shared" si="30"/>
        <v>0</v>
      </c>
      <c r="G157" s="393">
        <f t="shared" si="31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2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Familiar'!H158</f>
        <v>0</v>
      </c>
      <c r="F158" s="392">
        <f t="shared" si="30"/>
        <v>0</v>
      </c>
      <c r="G158" s="393">
        <f t="shared" si="31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2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Familiar'!H159</f>
        <v>0</v>
      </c>
      <c r="F159" s="392">
        <f t="shared" si="30"/>
        <v>0</v>
      </c>
      <c r="G159" s="393">
        <f t="shared" si="31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2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Familiar'!H160</f>
        <v>0</v>
      </c>
      <c r="F160" s="392">
        <f t="shared" si="30"/>
        <v>0</v>
      </c>
      <c r="G160" s="393">
        <f t="shared" si="31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2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Familiar'!H161</f>
        <v>0</v>
      </c>
      <c r="F161" s="392">
        <f t="shared" si="30"/>
        <v>0</v>
      </c>
      <c r="G161" s="393">
        <f t="shared" si="31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2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Familiar'!H162</f>
        <v>0</v>
      </c>
      <c r="F162" s="392">
        <f t="shared" si="30"/>
        <v>0</v>
      </c>
      <c r="G162" s="393">
        <f t="shared" si="31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2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Familiar'!H163</f>
        <v>0</v>
      </c>
      <c r="F163" s="392">
        <f t="shared" si="30"/>
        <v>0</v>
      </c>
      <c r="G163" s="393">
        <f t="shared" si="31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2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Familiar'!H164</f>
        <v>0</v>
      </c>
      <c r="F164" s="392">
        <f t="shared" si="30"/>
        <v>0</v>
      </c>
      <c r="G164" s="393">
        <f t="shared" si="31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2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1199.9000000000001</v>
      </c>
      <c r="F165" s="343">
        <f>SUM(F120:F164)</f>
        <v>69.89</v>
      </c>
      <c r="G165" s="343">
        <f>SUM(G120:G164)</f>
        <v>1130.01</v>
      </c>
      <c r="I165" s="343">
        <f t="shared" ref="I165:P165" si="33">SUM(I120:I164)</f>
        <v>0</v>
      </c>
      <c r="J165" s="343">
        <f t="shared" si="33"/>
        <v>0</v>
      </c>
      <c r="K165" s="343">
        <f t="shared" si="33"/>
        <v>0</v>
      </c>
      <c r="L165" s="343">
        <f t="shared" si="33"/>
        <v>0</v>
      </c>
      <c r="M165" s="343">
        <f t="shared" si="33"/>
        <v>0</v>
      </c>
      <c r="N165" s="343">
        <f t="shared" si="33"/>
        <v>69.89</v>
      </c>
      <c r="O165" s="343">
        <f t="shared" si="33"/>
        <v>0</v>
      </c>
      <c r="P165" s="343">
        <f t="shared" si="33"/>
        <v>69.89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0.15890610515163556</v>
      </c>
      <c r="F166" s="464" t="e">
        <f>F165/F16</f>
        <v>#DIV/0!</v>
      </c>
      <c r="G166" s="464"/>
      <c r="I166" s="464" t="e">
        <f t="shared" ref="I166:P166" si="34">I165/I16</f>
        <v>#DIV/0!</v>
      </c>
      <c r="J166" s="464" t="e">
        <f t="shared" si="34"/>
        <v>#DIV/0!</v>
      </c>
      <c r="K166" s="464" t="e">
        <f t="shared" si="34"/>
        <v>#DIV/0!</v>
      </c>
      <c r="L166" s="464" t="e">
        <f t="shared" si="34"/>
        <v>#DIV/0!</v>
      </c>
      <c r="M166" s="464" t="e">
        <f t="shared" si="34"/>
        <v>#DIV/0!</v>
      </c>
      <c r="N166" s="464" t="e">
        <f t="shared" si="34"/>
        <v>#DIV/0!</v>
      </c>
      <c r="O166" s="464" t="e">
        <f t="shared" si="34"/>
        <v>#DIV/0!</v>
      </c>
      <c r="P166" s="464" t="e">
        <f t="shared" si="34"/>
        <v>#DIV/0!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7504.6</v>
      </c>
      <c r="F167" s="465">
        <f>F118+F165</f>
        <v>1359.95</v>
      </c>
      <c r="G167" s="465">
        <f>G118+G165</f>
        <v>7063.2599999999993</v>
      </c>
      <c r="I167" s="466">
        <f t="shared" ref="I167:P167" si="35">I85+I165+I99+I105+I111+I116</f>
        <v>0</v>
      </c>
      <c r="J167" s="467">
        <f t="shared" si="35"/>
        <v>0</v>
      </c>
      <c r="K167" s="467">
        <f t="shared" si="35"/>
        <v>0</v>
      </c>
      <c r="L167" s="467">
        <f t="shared" si="35"/>
        <v>0</v>
      </c>
      <c r="M167" s="467">
        <f t="shared" si="35"/>
        <v>0</v>
      </c>
      <c r="N167" s="467">
        <f t="shared" si="35"/>
        <v>1359.9499999999998</v>
      </c>
      <c r="O167" s="467">
        <f t="shared" si="35"/>
        <v>0</v>
      </c>
      <c r="P167" s="468">
        <f t="shared" si="35"/>
        <v>1359.9499999999998</v>
      </c>
    </row>
    <row r="168" spans="1:17" ht="18" customHeight="1" x14ac:dyDescent="0.25">
      <c r="C168" s="98"/>
      <c r="D168" s="98"/>
      <c r="E168" s="336">
        <f>E167/E16</f>
        <v>0.99385511852734743</v>
      </c>
      <c r="F168" s="336" t="e">
        <f>F167/F16</f>
        <v>#DIV/0!</v>
      </c>
      <c r="G168" s="469"/>
      <c r="I168" s="336" t="e">
        <f t="shared" ref="I168:P168" si="36">I167/I16</f>
        <v>#DIV/0!</v>
      </c>
      <c r="J168" s="336" t="e">
        <f t="shared" si="36"/>
        <v>#DIV/0!</v>
      </c>
      <c r="K168" s="336" t="e">
        <f t="shared" si="36"/>
        <v>#DIV/0!</v>
      </c>
      <c r="L168" s="336" t="e">
        <f t="shared" si="36"/>
        <v>#DIV/0!</v>
      </c>
      <c r="M168" s="336" t="e">
        <f t="shared" si="36"/>
        <v>#DIV/0!</v>
      </c>
      <c r="N168" s="336" t="e">
        <f t="shared" si="36"/>
        <v>#DIV/0!</v>
      </c>
      <c r="O168" s="336" t="e">
        <f t="shared" si="36"/>
        <v>#DIV/0!</v>
      </c>
      <c r="P168" s="336" t="e">
        <f t="shared" si="36"/>
        <v>#DIV/0!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v>0</v>
      </c>
      <c r="F171" s="365">
        <f>Mar!F180</f>
        <v>39.260000000001128</v>
      </c>
      <c r="G171" s="365"/>
      <c r="I171" s="477">
        <f>F171</f>
        <v>39.260000000001128</v>
      </c>
      <c r="J171" s="477">
        <f t="shared" ref="J171:O171" si="37">I180</f>
        <v>39.260000000001128</v>
      </c>
      <c r="K171" s="477">
        <f t="shared" si="37"/>
        <v>39.260000000001128</v>
      </c>
      <c r="L171" s="477">
        <f t="shared" si="37"/>
        <v>39.260000000001128</v>
      </c>
      <c r="M171" s="477">
        <f t="shared" si="37"/>
        <v>39.260000000001128</v>
      </c>
      <c r="N171" s="477">
        <f t="shared" si="37"/>
        <v>39.260000000001128</v>
      </c>
      <c r="O171" s="477">
        <f t="shared" si="37"/>
        <v>-1320.6899999999989</v>
      </c>
      <c r="P171" s="477">
        <f>E171</f>
        <v>0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7551</v>
      </c>
      <c r="F172" s="365">
        <f>F16</f>
        <v>0</v>
      </c>
      <c r="G172" s="365">
        <f>F172-E172</f>
        <v>-7551</v>
      </c>
      <c r="I172" s="478">
        <f t="shared" ref="I172:P172" si="38">I16</f>
        <v>0</v>
      </c>
      <c r="J172" s="478">
        <f t="shared" si="38"/>
        <v>0</v>
      </c>
      <c r="K172" s="478">
        <f t="shared" si="38"/>
        <v>0</v>
      </c>
      <c r="L172" s="478">
        <f t="shared" si="38"/>
        <v>0</v>
      </c>
      <c r="M172" s="478">
        <f t="shared" si="38"/>
        <v>0</v>
      </c>
      <c r="N172" s="478">
        <f t="shared" si="38"/>
        <v>0</v>
      </c>
      <c r="O172" s="478">
        <f t="shared" si="38"/>
        <v>0</v>
      </c>
      <c r="P172" s="478">
        <f t="shared" si="38"/>
        <v>0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39">I27</f>
        <v>0</v>
      </c>
      <c r="J173" s="480">
        <f t="shared" si="39"/>
        <v>0</v>
      </c>
      <c r="K173" s="480">
        <f t="shared" si="39"/>
        <v>0</v>
      </c>
      <c r="L173" s="480">
        <f t="shared" si="39"/>
        <v>0</v>
      </c>
      <c r="M173" s="480">
        <f t="shared" si="39"/>
        <v>0</v>
      </c>
      <c r="N173" s="480">
        <f t="shared" si="39"/>
        <v>0</v>
      </c>
      <c r="O173" s="480">
        <f t="shared" si="39"/>
        <v>0</v>
      </c>
      <c r="P173" s="480">
        <f t="shared" si="39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5224.7</v>
      </c>
      <c r="F174" s="365">
        <f>F85</f>
        <v>1128.6699999999998</v>
      </c>
      <c r="G174" s="365">
        <f t="shared" ref="G174:G179" si="40">E174-F174</f>
        <v>4096.03</v>
      </c>
      <c r="I174" s="480">
        <f t="shared" ref="I174:P174" si="41">I85</f>
        <v>0</v>
      </c>
      <c r="J174" s="480">
        <f t="shared" si="41"/>
        <v>0</v>
      </c>
      <c r="K174" s="480">
        <f t="shared" si="41"/>
        <v>0</v>
      </c>
      <c r="L174" s="480">
        <f t="shared" si="41"/>
        <v>0</v>
      </c>
      <c r="M174" s="480">
        <f t="shared" si="41"/>
        <v>0</v>
      </c>
      <c r="N174" s="480">
        <f t="shared" si="41"/>
        <v>1128.6699999999998</v>
      </c>
      <c r="O174" s="480">
        <f t="shared" si="41"/>
        <v>0</v>
      </c>
      <c r="P174" s="480">
        <f t="shared" si="41"/>
        <v>1128.6699999999998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230</v>
      </c>
      <c r="F175" s="365">
        <f>F99</f>
        <v>161.38999999999999</v>
      </c>
      <c r="G175" s="365">
        <f t="shared" si="40"/>
        <v>68.610000000000014</v>
      </c>
      <c r="I175" s="480">
        <f t="shared" ref="I175:P175" si="42">I99</f>
        <v>0</v>
      </c>
      <c r="J175" s="480">
        <f t="shared" si="42"/>
        <v>0</v>
      </c>
      <c r="K175" s="480">
        <f t="shared" si="42"/>
        <v>0</v>
      </c>
      <c r="L175" s="480">
        <f t="shared" si="42"/>
        <v>0</v>
      </c>
      <c r="M175" s="480">
        <f t="shared" si="42"/>
        <v>0</v>
      </c>
      <c r="N175" s="480">
        <f t="shared" si="42"/>
        <v>161.38999999999999</v>
      </c>
      <c r="O175" s="480">
        <f t="shared" si="42"/>
        <v>0</v>
      </c>
      <c r="P175" s="480">
        <f t="shared" si="42"/>
        <v>161.38999999999999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0</v>
      </c>
      <c r="G176" s="365">
        <f t="shared" si="40"/>
        <v>850</v>
      </c>
      <c r="I176" s="480">
        <f t="shared" ref="I176:P176" si="43">I105</f>
        <v>0</v>
      </c>
      <c r="J176" s="480">
        <f t="shared" si="43"/>
        <v>0</v>
      </c>
      <c r="K176" s="480">
        <f t="shared" si="43"/>
        <v>0</v>
      </c>
      <c r="L176" s="480">
        <f t="shared" si="43"/>
        <v>0</v>
      </c>
      <c r="M176" s="480">
        <f t="shared" si="43"/>
        <v>0</v>
      </c>
      <c r="N176" s="480">
        <f t="shared" si="43"/>
        <v>0</v>
      </c>
      <c r="O176" s="480">
        <f t="shared" si="43"/>
        <v>0</v>
      </c>
      <c r="P176" s="480">
        <f t="shared" si="43"/>
        <v>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0"/>
        <v>0</v>
      </c>
      <c r="I177" s="480">
        <f t="shared" ref="I177:P177" si="44">I111</f>
        <v>0</v>
      </c>
      <c r="J177" s="480">
        <f t="shared" si="44"/>
        <v>0</v>
      </c>
      <c r="K177" s="480">
        <f t="shared" si="44"/>
        <v>0</v>
      </c>
      <c r="L177" s="480">
        <f t="shared" si="44"/>
        <v>0</v>
      </c>
      <c r="M177" s="480">
        <f t="shared" si="44"/>
        <v>0</v>
      </c>
      <c r="N177" s="480">
        <f t="shared" si="44"/>
        <v>0</v>
      </c>
      <c r="O177" s="480">
        <f t="shared" si="44"/>
        <v>0</v>
      </c>
      <c r="P177" s="480">
        <f t="shared" si="44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0"/>
        <v>0</v>
      </c>
      <c r="I178" s="480">
        <f t="shared" ref="I178:P178" si="45">I116</f>
        <v>0</v>
      </c>
      <c r="J178" s="480">
        <f t="shared" si="45"/>
        <v>0</v>
      </c>
      <c r="K178" s="480">
        <f t="shared" si="45"/>
        <v>0</v>
      </c>
      <c r="L178" s="480">
        <f t="shared" si="45"/>
        <v>0</v>
      </c>
      <c r="M178" s="480">
        <f t="shared" si="45"/>
        <v>0</v>
      </c>
      <c r="N178" s="480">
        <f t="shared" si="45"/>
        <v>0</v>
      </c>
      <c r="O178" s="480">
        <f t="shared" si="45"/>
        <v>0</v>
      </c>
      <c r="P178" s="480">
        <f t="shared" si="45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1199.9000000000001</v>
      </c>
      <c r="F179" s="365">
        <f>F165</f>
        <v>69.89</v>
      </c>
      <c r="G179" s="365">
        <f t="shared" si="40"/>
        <v>1130.01</v>
      </c>
      <c r="I179" s="480">
        <f t="shared" ref="I179:P179" si="46">I165</f>
        <v>0</v>
      </c>
      <c r="J179" s="480">
        <f t="shared" si="46"/>
        <v>0</v>
      </c>
      <c r="K179" s="480">
        <f t="shared" si="46"/>
        <v>0</v>
      </c>
      <c r="L179" s="480">
        <f t="shared" si="46"/>
        <v>0</v>
      </c>
      <c r="M179" s="480">
        <f t="shared" si="46"/>
        <v>0</v>
      </c>
      <c r="N179" s="480">
        <f t="shared" si="46"/>
        <v>69.89</v>
      </c>
      <c r="O179" s="480">
        <f t="shared" si="46"/>
        <v>0</v>
      </c>
      <c r="P179" s="480">
        <f t="shared" si="46"/>
        <v>69.89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46.399999999999636</v>
      </c>
      <c r="F180" s="365">
        <f>F171+F172-SUM(F173:F179)</f>
        <v>-1320.6899999999989</v>
      </c>
      <c r="G180" s="365">
        <f>F180-E180</f>
        <v>-1367.0899999999986</v>
      </c>
      <c r="I180" s="481">
        <f t="shared" ref="I180:P180" si="47">I171+I172-SUM(I173:I179)</f>
        <v>39.260000000001128</v>
      </c>
      <c r="J180" s="481">
        <f t="shared" si="47"/>
        <v>39.260000000001128</v>
      </c>
      <c r="K180" s="481">
        <f t="shared" si="47"/>
        <v>39.260000000001128</v>
      </c>
      <c r="L180" s="481">
        <f t="shared" si="47"/>
        <v>39.260000000001128</v>
      </c>
      <c r="M180" s="481">
        <f t="shared" si="47"/>
        <v>39.260000000001128</v>
      </c>
      <c r="N180" s="481">
        <f t="shared" si="47"/>
        <v>-1320.6899999999989</v>
      </c>
      <c r="O180" s="481">
        <f t="shared" si="47"/>
        <v>-1320.6899999999989</v>
      </c>
      <c r="P180" s="481">
        <f t="shared" si="47"/>
        <v>-1359.95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J1058"/>
  <sheetViews>
    <sheetView zoomScale="75" zoomScaleNormal="75" workbookViewId="0">
      <pane xSplit="3" ySplit="6" topLeftCell="K85" activePane="bottomRight" state="frozen"/>
      <selection pane="topRight" activeCell="K1" sqref="K1"/>
      <selection pane="bottomLeft" activeCell="A55" sqref="A55"/>
      <selection pane="bottomRight" activeCell="N94" sqref="N94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1.7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Maio</v>
      </c>
      <c r="F5" s="632"/>
      <c r="G5" s="632"/>
      <c r="I5" s="633" t="s">
        <v>252</v>
      </c>
      <c r="J5" s="633"/>
      <c r="K5" s="633"/>
      <c r="L5" s="633"/>
      <c r="M5" s="633"/>
      <c r="N5" s="633"/>
      <c r="O5" s="633"/>
      <c r="P5" s="633"/>
    </row>
    <row r="6" spans="1:17" ht="21.7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Familiar'!I7</f>
        <v>7216</v>
      </c>
      <c r="F7" s="392">
        <f t="shared" ref="F7:F15" si="0">P7</f>
        <v>0</v>
      </c>
      <c r="G7" s="393">
        <f t="shared" ref="G7:G15" si="1">F7-E7</f>
        <v>-7216</v>
      </c>
      <c r="I7" s="281"/>
      <c r="J7" s="281"/>
      <c r="K7" s="281"/>
      <c r="L7" s="281"/>
      <c r="M7" s="281"/>
      <c r="N7" s="281"/>
      <c r="O7" s="281"/>
      <c r="P7" s="155">
        <f t="shared" ref="P7:P15" si="2">SUM(I7:O7)</f>
        <v>0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Familiar'!I8</f>
        <v>335</v>
      </c>
      <c r="F8" s="392">
        <f t="shared" si="0"/>
        <v>0</v>
      </c>
      <c r="G8" s="393">
        <f t="shared" si="1"/>
        <v>-335</v>
      </c>
      <c r="I8" s="281"/>
      <c r="J8" s="281"/>
      <c r="K8" s="281"/>
      <c r="L8" s="281"/>
      <c r="M8" s="281"/>
      <c r="N8" s="281"/>
      <c r="O8" s="281"/>
      <c r="P8" s="155">
        <f t="shared" si="2"/>
        <v>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Familiar'!I9</f>
        <v>0</v>
      </c>
      <c r="F9" s="392">
        <f t="shared" si="0"/>
        <v>0</v>
      </c>
      <c r="G9" s="393">
        <f t="shared" si="1"/>
        <v>0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Familiar'!I10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99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Familiar'!I11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Familiar'!I12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Familiar'!I13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Familiar'!I14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Familiar'!I15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7551</v>
      </c>
      <c r="F16" s="401">
        <f>SUM(F7:F15)</f>
        <v>0</v>
      </c>
      <c r="G16" s="402">
        <f>SUM(G7:G15)</f>
        <v>-7551</v>
      </c>
      <c r="I16" s="401">
        <f t="shared" ref="I16:P16" si="3">SUM(I7:I15)</f>
        <v>0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0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Familiar'!I19</f>
        <v>0</v>
      </c>
      <c r="F19" s="392">
        <f t="shared" ref="F19:F26" si="4">P19</f>
        <v>0</v>
      </c>
      <c r="G19" s="393">
        <f t="shared" ref="G19:G26" si="5">F19-E19</f>
        <v>0</v>
      </c>
      <c r="I19" s="281"/>
      <c r="J19" s="281"/>
      <c r="K19" s="281"/>
      <c r="L19" s="281"/>
      <c r="M19" s="281"/>
      <c r="N19" s="281"/>
      <c r="O19" s="281"/>
      <c r="P19" s="155">
        <f t="shared" ref="P19:P26" si="6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Familiar'!I20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6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Familiar'!I21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6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Familiar'!I22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6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Familiar'!I23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6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Familiar'!I24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6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Familiar'!I25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6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Familiar'!I26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6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7">SUM(I19:I26)</f>
        <v>0</v>
      </c>
      <c r="J27" s="415">
        <f t="shared" si="7"/>
        <v>0</v>
      </c>
      <c r="K27" s="415">
        <f t="shared" si="7"/>
        <v>0</v>
      </c>
      <c r="L27" s="415">
        <f t="shared" si="7"/>
        <v>0</v>
      </c>
      <c r="M27" s="415">
        <f t="shared" si="7"/>
        <v>0</v>
      </c>
      <c r="N27" s="415">
        <f t="shared" si="7"/>
        <v>0</v>
      </c>
      <c r="O27" s="415">
        <f t="shared" si="7"/>
        <v>0</v>
      </c>
      <c r="P27" s="415">
        <f t="shared" si="7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 t="e">
        <f>F27/F16</f>
        <v>#DIV/0!</v>
      </c>
      <c r="G28" s="420"/>
      <c r="I28" s="419" t="e">
        <f t="shared" ref="I28:P28" si="8">I27/I16</f>
        <v>#DIV/0!</v>
      </c>
      <c r="J28" s="419" t="e">
        <f t="shared" si="8"/>
        <v>#DIV/0!</v>
      </c>
      <c r="K28" s="419" t="e">
        <f t="shared" si="8"/>
        <v>#DIV/0!</v>
      </c>
      <c r="L28" s="419" t="e">
        <f t="shared" si="8"/>
        <v>#DIV/0!</v>
      </c>
      <c r="M28" s="419" t="e">
        <f t="shared" si="8"/>
        <v>#DIV/0!</v>
      </c>
      <c r="N28" s="419" t="e">
        <f t="shared" si="8"/>
        <v>#DIV/0!</v>
      </c>
      <c r="O28" s="419" t="e">
        <f t="shared" si="8"/>
        <v>#DIV/0!</v>
      </c>
      <c r="P28" s="419" t="e">
        <f t="shared" si="8"/>
        <v>#DIV/0!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1.7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Familiar'!I31</f>
        <v>0</v>
      </c>
      <c r="F31" s="392">
        <f t="shared" ref="F31:F62" si="9">P31</f>
        <v>0</v>
      </c>
      <c r="G31" s="393">
        <f t="shared" ref="G31:G62" si="10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1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Familiar'!I32</f>
        <v>0</v>
      </c>
      <c r="F32" s="392">
        <f t="shared" si="9"/>
        <v>0</v>
      </c>
      <c r="G32" s="393">
        <f t="shared" si="10"/>
        <v>0</v>
      </c>
      <c r="I32" s="281"/>
      <c r="J32" s="281"/>
      <c r="K32" s="281"/>
      <c r="L32" s="281"/>
      <c r="M32" s="281"/>
      <c r="N32" s="281"/>
      <c r="O32" s="281"/>
      <c r="P32" s="155">
        <f t="shared" si="11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Familiar'!I33</f>
        <v>0</v>
      </c>
      <c r="F33" s="392">
        <f t="shared" si="9"/>
        <v>0</v>
      </c>
      <c r="G33" s="393">
        <f t="shared" si="10"/>
        <v>0</v>
      </c>
      <c r="I33" s="281"/>
      <c r="J33" s="281"/>
      <c r="K33" s="281"/>
      <c r="L33" s="281"/>
      <c r="M33" s="281"/>
      <c r="N33" s="281"/>
      <c r="O33" s="281"/>
      <c r="P33" s="155">
        <f t="shared" si="11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Familiar'!I34</f>
        <v>0</v>
      </c>
      <c r="F34" s="392">
        <f t="shared" si="9"/>
        <v>0</v>
      </c>
      <c r="G34" s="393">
        <f t="shared" si="10"/>
        <v>0</v>
      </c>
      <c r="I34" s="281"/>
      <c r="J34" s="281"/>
      <c r="K34" s="281"/>
      <c r="L34" s="281"/>
      <c r="M34" s="281"/>
      <c r="N34" s="281"/>
      <c r="O34" s="281"/>
      <c r="P34" s="155">
        <f t="shared" si="11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Familiar'!I35</f>
        <v>184.7</v>
      </c>
      <c r="F35" s="392">
        <f t="shared" si="9"/>
        <v>0</v>
      </c>
      <c r="G35" s="393">
        <f t="shared" si="10"/>
        <v>184.7</v>
      </c>
      <c r="I35" s="281"/>
      <c r="J35" s="281"/>
      <c r="K35" s="281"/>
      <c r="L35" s="281"/>
      <c r="M35" s="281"/>
      <c r="N35" s="281"/>
      <c r="O35" s="281"/>
      <c r="P35" s="155">
        <f t="shared" si="11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Familiar'!I36</f>
        <v>50</v>
      </c>
      <c r="F36" s="392">
        <f t="shared" si="9"/>
        <v>0</v>
      </c>
      <c r="G36" s="393">
        <f t="shared" si="10"/>
        <v>50</v>
      </c>
      <c r="I36" s="299"/>
      <c r="J36" s="281"/>
      <c r="K36" s="281"/>
      <c r="L36" s="281"/>
      <c r="M36" s="281"/>
      <c r="N36" s="281"/>
      <c r="O36" s="281"/>
      <c r="P36" s="155">
        <f t="shared" si="11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Familiar'!I37</f>
        <v>0</v>
      </c>
      <c r="F37" s="392">
        <f t="shared" si="9"/>
        <v>0</v>
      </c>
      <c r="G37" s="393">
        <f t="shared" si="10"/>
        <v>0</v>
      </c>
      <c r="I37" s="281"/>
      <c r="J37" s="281"/>
      <c r="K37" s="281"/>
      <c r="L37" s="281"/>
      <c r="M37" s="281"/>
      <c r="N37" s="281"/>
      <c r="O37" s="281"/>
      <c r="P37" s="155">
        <f t="shared" si="11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Familiar'!I38</f>
        <v>0</v>
      </c>
      <c r="F38" s="392">
        <f t="shared" si="9"/>
        <v>0</v>
      </c>
      <c r="G38" s="393">
        <f t="shared" si="10"/>
        <v>0</v>
      </c>
      <c r="I38" s="281"/>
      <c r="J38" s="281"/>
      <c r="K38" s="281"/>
      <c r="L38" s="281"/>
      <c r="M38" s="281"/>
      <c r="N38" s="281"/>
      <c r="O38" s="281"/>
      <c r="P38" s="155">
        <f t="shared" si="11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Familiar'!I39</f>
        <v>0</v>
      </c>
      <c r="F39" s="392">
        <f t="shared" si="9"/>
        <v>0</v>
      </c>
      <c r="G39" s="393">
        <f t="shared" si="10"/>
        <v>0</v>
      </c>
      <c r="I39" s="281"/>
      <c r="J39" s="281"/>
      <c r="K39" s="281"/>
      <c r="L39" s="281"/>
      <c r="M39" s="281"/>
      <c r="N39" s="281"/>
      <c r="O39" s="281"/>
      <c r="P39" s="155">
        <f t="shared" si="11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Familiar'!I40</f>
        <v>3100</v>
      </c>
      <c r="F40" s="392">
        <f t="shared" si="9"/>
        <v>0</v>
      </c>
      <c r="G40" s="393">
        <f t="shared" si="10"/>
        <v>3100</v>
      </c>
      <c r="I40" s="281"/>
      <c r="J40" s="281"/>
      <c r="K40" s="281"/>
      <c r="L40" s="281"/>
      <c r="M40" s="281"/>
      <c r="N40" s="281"/>
      <c r="O40" s="281"/>
      <c r="P40" s="155">
        <f t="shared" si="11"/>
        <v>0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Familiar'!I41</f>
        <v>0</v>
      </c>
      <c r="F41" s="392">
        <f t="shared" si="9"/>
        <v>0</v>
      </c>
      <c r="G41" s="393">
        <f t="shared" si="10"/>
        <v>0</v>
      </c>
      <c r="I41" s="281"/>
      <c r="J41" s="281"/>
      <c r="K41" s="281"/>
      <c r="L41" s="281"/>
      <c r="M41" s="281"/>
      <c r="N41" s="281"/>
      <c r="O41" s="281"/>
      <c r="P41" s="155">
        <f t="shared" si="11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Familiar'!I42</f>
        <v>0</v>
      </c>
      <c r="F42" s="392">
        <f t="shared" si="9"/>
        <v>0</v>
      </c>
      <c r="G42" s="393">
        <f t="shared" si="10"/>
        <v>0</v>
      </c>
      <c r="I42" s="281"/>
      <c r="J42" s="281"/>
      <c r="K42" s="281"/>
      <c r="L42" s="281"/>
      <c r="M42" s="281"/>
      <c r="N42" s="281"/>
      <c r="O42" s="281"/>
      <c r="P42" s="134">
        <f t="shared" si="11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Familiar'!I43</f>
        <v>0</v>
      </c>
      <c r="F43" s="392">
        <f t="shared" si="9"/>
        <v>0</v>
      </c>
      <c r="G43" s="393">
        <f t="shared" si="10"/>
        <v>0</v>
      </c>
      <c r="I43" s="299"/>
      <c r="J43" s="299"/>
      <c r="K43" s="281"/>
      <c r="L43" s="281"/>
      <c r="M43" s="281"/>
      <c r="N43" s="281"/>
      <c r="O43" s="281"/>
      <c r="P43" s="155">
        <f t="shared" si="11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Familiar'!I44</f>
        <v>0</v>
      </c>
      <c r="F44" s="392">
        <f t="shared" si="9"/>
        <v>0</v>
      </c>
      <c r="G44" s="393">
        <f t="shared" si="10"/>
        <v>0</v>
      </c>
      <c r="I44" s="281"/>
      <c r="J44" s="281"/>
      <c r="K44" s="281"/>
      <c r="L44" s="281"/>
      <c r="M44" s="281"/>
      <c r="N44" s="281"/>
      <c r="O44" s="281"/>
      <c r="P44" s="155">
        <f t="shared" si="11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Familiar'!I45</f>
        <v>0</v>
      </c>
      <c r="F45" s="392">
        <f t="shared" si="9"/>
        <v>0</v>
      </c>
      <c r="G45" s="393">
        <f t="shared" si="10"/>
        <v>0</v>
      </c>
      <c r="I45" s="281"/>
      <c r="J45" s="281"/>
      <c r="K45" s="281"/>
      <c r="L45" s="281"/>
      <c r="M45" s="281"/>
      <c r="N45" s="281"/>
      <c r="O45" s="281"/>
      <c r="P45" s="155">
        <f t="shared" si="11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Familiar'!I46</f>
        <v>400</v>
      </c>
      <c r="F46" s="392">
        <f t="shared" si="9"/>
        <v>0</v>
      </c>
      <c r="G46" s="393">
        <f t="shared" si="10"/>
        <v>400</v>
      </c>
      <c r="I46" s="299"/>
      <c r="J46" s="281"/>
      <c r="K46" s="281"/>
      <c r="L46" s="281"/>
      <c r="M46" s="281"/>
      <c r="N46" s="281"/>
      <c r="O46" s="281"/>
      <c r="P46" s="155">
        <f t="shared" si="11"/>
        <v>0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Familiar'!I47</f>
        <v>555</v>
      </c>
      <c r="F47" s="392">
        <f t="shared" si="9"/>
        <v>430.9</v>
      </c>
      <c r="G47" s="393">
        <f t="shared" si="10"/>
        <v>124.10000000000002</v>
      </c>
      <c r="I47" s="281"/>
      <c r="J47" s="281"/>
      <c r="K47" s="281"/>
      <c r="L47" s="281"/>
      <c r="M47" s="281"/>
      <c r="N47" s="281">
        <v>430.9</v>
      </c>
      <c r="O47" s="281"/>
      <c r="P47" s="155">
        <f t="shared" si="11"/>
        <v>430.9</v>
      </c>
      <c r="Q47" s="412" t="s">
        <v>253</v>
      </c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Familiar'!I48</f>
        <v>0</v>
      </c>
      <c r="F48" s="392">
        <f t="shared" si="9"/>
        <v>0</v>
      </c>
      <c r="G48" s="393">
        <f t="shared" si="10"/>
        <v>0</v>
      </c>
      <c r="I48" s="281"/>
      <c r="J48" s="281"/>
      <c r="K48" s="281"/>
      <c r="L48" s="281"/>
      <c r="M48" s="281"/>
      <c r="N48" s="281"/>
      <c r="O48" s="281"/>
      <c r="P48" s="155">
        <f t="shared" si="11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Familiar'!I49</f>
        <v>0</v>
      </c>
      <c r="F49" s="392">
        <f t="shared" si="9"/>
        <v>0</v>
      </c>
      <c r="G49" s="393">
        <f t="shared" si="10"/>
        <v>0</v>
      </c>
      <c r="I49" s="281"/>
      <c r="J49" s="281"/>
      <c r="K49" s="281"/>
      <c r="L49" s="281"/>
      <c r="M49" s="281"/>
      <c r="N49" s="281"/>
      <c r="O49" s="281"/>
      <c r="P49" s="155">
        <f t="shared" si="11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Familiar'!I50</f>
        <v>0</v>
      </c>
      <c r="F50" s="392">
        <f t="shared" si="9"/>
        <v>0</v>
      </c>
      <c r="G50" s="393">
        <f t="shared" si="10"/>
        <v>0</v>
      </c>
      <c r="I50" s="281"/>
      <c r="J50" s="281"/>
      <c r="K50" s="281"/>
      <c r="L50" s="281"/>
      <c r="M50" s="281"/>
      <c r="N50" s="281"/>
      <c r="O50" s="281"/>
      <c r="P50" s="155">
        <f t="shared" si="11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Familiar'!I51</f>
        <v>0</v>
      </c>
      <c r="F51" s="392">
        <f t="shared" si="9"/>
        <v>0</v>
      </c>
      <c r="G51" s="393">
        <f t="shared" si="10"/>
        <v>0</v>
      </c>
      <c r="I51" s="281"/>
      <c r="J51" s="281"/>
      <c r="K51" s="281"/>
      <c r="L51" s="281"/>
      <c r="M51" s="281"/>
      <c r="N51" s="281"/>
      <c r="O51" s="281"/>
      <c r="P51" s="155">
        <f t="shared" si="11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Familiar'!I52</f>
        <v>0</v>
      </c>
      <c r="F52" s="392">
        <f t="shared" si="9"/>
        <v>0</v>
      </c>
      <c r="G52" s="393">
        <f t="shared" si="10"/>
        <v>0</v>
      </c>
      <c r="I52" s="281"/>
      <c r="J52" s="281"/>
      <c r="K52" s="281"/>
      <c r="L52" s="281"/>
      <c r="M52" s="281"/>
      <c r="N52" s="281"/>
      <c r="O52" s="281"/>
      <c r="P52" s="155">
        <f t="shared" si="11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Familiar'!I53</f>
        <v>0</v>
      </c>
      <c r="F53" s="392">
        <f t="shared" si="9"/>
        <v>0</v>
      </c>
      <c r="G53" s="393">
        <f t="shared" si="10"/>
        <v>0</v>
      </c>
      <c r="I53" s="281"/>
      <c r="J53" s="281"/>
      <c r="K53" s="281"/>
      <c r="L53" s="281"/>
      <c r="M53" s="281"/>
      <c r="N53" s="281"/>
      <c r="O53" s="281"/>
      <c r="P53" s="155">
        <f t="shared" si="11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Familiar'!I54</f>
        <v>0</v>
      </c>
      <c r="F54" s="392">
        <f t="shared" si="9"/>
        <v>0</v>
      </c>
      <c r="G54" s="393">
        <f t="shared" si="10"/>
        <v>0</v>
      </c>
      <c r="I54" s="281"/>
      <c r="J54" s="281"/>
      <c r="K54" s="281"/>
      <c r="L54" s="281"/>
      <c r="M54" s="281"/>
      <c r="N54" s="281"/>
      <c r="O54" s="281"/>
      <c r="P54" s="155">
        <f t="shared" si="11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Familiar'!I55</f>
        <v>80</v>
      </c>
      <c r="F55" s="392">
        <f t="shared" si="9"/>
        <v>0</v>
      </c>
      <c r="G55" s="393">
        <f t="shared" si="10"/>
        <v>80</v>
      </c>
      <c r="I55" s="281"/>
      <c r="J55" s="281"/>
      <c r="K55" s="281"/>
      <c r="L55" s="281"/>
      <c r="M55" s="281"/>
      <c r="N55" s="281"/>
      <c r="O55" s="281"/>
      <c r="P55" s="155">
        <f t="shared" si="11"/>
        <v>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Familiar'!I56</f>
        <v>0</v>
      </c>
      <c r="F56" s="392">
        <f t="shared" si="9"/>
        <v>0</v>
      </c>
      <c r="G56" s="393">
        <f t="shared" si="10"/>
        <v>0</v>
      </c>
      <c r="I56" s="281"/>
      <c r="J56" s="281"/>
      <c r="K56" s="281"/>
      <c r="L56" s="281"/>
      <c r="M56" s="281"/>
      <c r="N56" s="281"/>
      <c r="O56" s="281"/>
      <c r="P56" s="155">
        <f t="shared" si="11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Familiar'!I57</f>
        <v>0</v>
      </c>
      <c r="F57" s="392">
        <f t="shared" si="9"/>
        <v>0</v>
      </c>
      <c r="G57" s="393">
        <f t="shared" si="10"/>
        <v>0</v>
      </c>
      <c r="I57" s="281"/>
      <c r="J57" s="281"/>
      <c r="K57" s="281"/>
      <c r="L57" s="281"/>
      <c r="M57" s="281"/>
      <c r="N57" s="281"/>
      <c r="O57" s="281"/>
      <c r="P57" s="155">
        <f t="shared" si="11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Familiar'!I58</f>
        <v>0</v>
      </c>
      <c r="F58" s="392">
        <f t="shared" si="9"/>
        <v>0</v>
      </c>
      <c r="G58" s="393">
        <f t="shared" si="10"/>
        <v>0</v>
      </c>
      <c r="I58" s="281"/>
      <c r="J58" s="281"/>
      <c r="K58" s="281"/>
      <c r="L58" s="281"/>
      <c r="M58" s="281"/>
      <c r="N58" s="281"/>
      <c r="O58" s="281"/>
      <c r="P58" s="155">
        <f t="shared" si="11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Familiar'!I59</f>
        <v>0</v>
      </c>
      <c r="F59" s="392">
        <f t="shared" si="9"/>
        <v>0</v>
      </c>
      <c r="G59" s="393">
        <f t="shared" si="10"/>
        <v>0</v>
      </c>
      <c r="I59" s="281"/>
      <c r="J59" s="281"/>
      <c r="K59" s="281"/>
      <c r="L59" s="281"/>
      <c r="M59" s="281"/>
      <c r="N59" s="281"/>
      <c r="O59" s="281"/>
      <c r="P59" s="155">
        <f t="shared" si="11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Familiar'!I60</f>
        <v>0</v>
      </c>
      <c r="F60" s="392">
        <f t="shared" si="9"/>
        <v>0</v>
      </c>
      <c r="G60" s="393">
        <f t="shared" si="10"/>
        <v>0</v>
      </c>
      <c r="I60" s="299"/>
      <c r="J60" s="281"/>
      <c r="K60" s="281"/>
      <c r="L60" s="281"/>
      <c r="M60" s="281"/>
      <c r="N60" s="281"/>
      <c r="O60" s="281"/>
      <c r="P60" s="155">
        <f t="shared" si="11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Familiar'!I61</f>
        <v>0</v>
      </c>
      <c r="F61" s="392">
        <f t="shared" si="9"/>
        <v>0</v>
      </c>
      <c r="G61" s="393">
        <f t="shared" si="10"/>
        <v>0</v>
      </c>
      <c r="I61" s="281"/>
      <c r="J61" s="281"/>
      <c r="K61" s="281"/>
      <c r="L61" s="281"/>
      <c r="M61" s="281"/>
      <c r="N61" s="281"/>
      <c r="O61" s="281"/>
      <c r="P61" s="155">
        <f t="shared" si="11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Familiar'!I62</f>
        <v>0</v>
      </c>
      <c r="F62" s="392">
        <f t="shared" si="9"/>
        <v>0</v>
      </c>
      <c r="G62" s="393">
        <f t="shared" si="10"/>
        <v>0</v>
      </c>
      <c r="I62" s="281"/>
      <c r="J62" s="281"/>
      <c r="K62" s="281"/>
      <c r="L62" s="281"/>
      <c r="M62" s="281"/>
      <c r="N62" s="281"/>
      <c r="O62" s="281"/>
      <c r="P62" s="155">
        <f t="shared" si="11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Familiar'!I63</f>
        <v>0</v>
      </c>
      <c r="F63" s="392">
        <f t="shared" ref="F63:F84" si="12">P63</f>
        <v>0</v>
      </c>
      <c r="G63" s="393">
        <f t="shared" ref="G63:G94" si="13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4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Familiar'!I64</f>
        <v>0</v>
      </c>
      <c r="F64" s="392">
        <f t="shared" si="12"/>
        <v>0</v>
      </c>
      <c r="G64" s="393">
        <f t="shared" si="13"/>
        <v>0</v>
      </c>
      <c r="I64" s="281"/>
      <c r="J64" s="281"/>
      <c r="K64" s="281"/>
      <c r="L64" s="281"/>
      <c r="M64" s="281"/>
      <c r="N64" s="281"/>
      <c r="O64" s="281"/>
      <c r="P64" s="155">
        <f t="shared" si="14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Familiar'!I65</f>
        <v>0</v>
      </c>
      <c r="F65" s="392">
        <f t="shared" si="12"/>
        <v>0</v>
      </c>
      <c r="G65" s="393">
        <f t="shared" si="13"/>
        <v>0</v>
      </c>
      <c r="I65" s="281"/>
      <c r="J65" s="281"/>
      <c r="K65" s="281"/>
      <c r="L65" s="281"/>
      <c r="M65" s="281"/>
      <c r="N65" s="281"/>
      <c r="O65" s="281"/>
      <c r="P65" s="155">
        <f t="shared" si="14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Familiar'!I66</f>
        <v>0</v>
      </c>
      <c r="F66" s="392">
        <f t="shared" si="12"/>
        <v>0</v>
      </c>
      <c r="G66" s="393">
        <f t="shared" si="13"/>
        <v>0</v>
      </c>
      <c r="I66" s="281"/>
      <c r="J66" s="281"/>
      <c r="K66" s="281"/>
      <c r="L66" s="281"/>
      <c r="M66" s="281"/>
      <c r="N66" s="299"/>
      <c r="O66" s="281"/>
      <c r="P66" s="155">
        <f t="shared" si="14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Familiar'!I67</f>
        <v>150</v>
      </c>
      <c r="F67" s="392">
        <f t="shared" si="12"/>
        <v>146.83000000000001</v>
      </c>
      <c r="G67" s="393">
        <f t="shared" si="13"/>
        <v>3.1699999999999875</v>
      </c>
      <c r="I67" s="281"/>
      <c r="J67" s="281"/>
      <c r="K67" s="281"/>
      <c r="L67" s="281"/>
      <c r="M67" s="281"/>
      <c r="N67" s="281">
        <v>146.83000000000001</v>
      </c>
      <c r="O67" s="281"/>
      <c r="P67" s="155">
        <f t="shared" si="14"/>
        <v>146.83000000000001</v>
      </c>
      <c r="Q67" s="412" t="s">
        <v>254</v>
      </c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Familiar'!I68</f>
        <v>225</v>
      </c>
      <c r="F68" s="392">
        <f t="shared" si="12"/>
        <v>0</v>
      </c>
      <c r="G68" s="393">
        <f t="shared" si="13"/>
        <v>225</v>
      </c>
      <c r="I68" s="281"/>
      <c r="J68" s="281"/>
      <c r="K68" s="281"/>
      <c r="L68" s="281"/>
      <c r="M68" s="281"/>
      <c r="N68" s="281"/>
      <c r="O68" s="281"/>
      <c r="P68" s="155">
        <f t="shared" si="14"/>
        <v>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Familiar'!I69</f>
        <v>0</v>
      </c>
      <c r="F69" s="392">
        <f t="shared" si="12"/>
        <v>0</v>
      </c>
      <c r="G69" s="393">
        <f t="shared" si="13"/>
        <v>0</v>
      </c>
      <c r="I69" s="281"/>
      <c r="J69" s="281"/>
      <c r="K69" s="281"/>
      <c r="L69" s="281"/>
      <c r="M69" s="281"/>
      <c r="N69" s="281"/>
      <c r="O69" s="281"/>
      <c r="P69" s="155">
        <f t="shared" si="14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Familiar'!I70</f>
        <v>0</v>
      </c>
      <c r="F70" s="392">
        <f t="shared" si="12"/>
        <v>0</v>
      </c>
      <c r="G70" s="393">
        <f t="shared" si="13"/>
        <v>0</v>
      </c>
      <c r="I70" s="281"/>
      <c r="J70" s="281"/>
      <c r="K70" s="281"/>
      <c r="L70" s="281"/>
      <c r="M70" s="281"/>
      <c r="N70" s="281"/>
      <c r="O70" s="281"/>
      <c r="P70" s="155">
        <f t="shared" si="14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Familiar'!I71</f>
        <v>0</v>
      </c>
      <c r="F71" s="392">
        <f t="shared" si="12"/>
        <v>0</v>
      </c>
      <c r="G71" s="393">
        <f t="shared" si="13"/>
        <v>0</v>
      </c>
      <c r="I71" s="281"/>
      <c r="J71" s="281"/>
      <c r="K71" s="281"/>
      <c r="L71" s="281"/>
      <c r="M71" s="281"/>
      <c r="N71" s="281"/>
      <c r="O71" s="281"/>
      <c r="P71" s="155">
        <f t="shared" si="14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Familiar'!I72</f>
        <v>0</v>
      </c>
      <c r="F72" s="392">
        <f t="shared" si="12"/>
        <v>0</v>
      </c>
      <c r="G72" s="393">
        <f t="shared" si="13"/>
        <v>0</v>
      </c>
      <c r="I72" s="281"/>
      <c r="J72" s="281"/>
      <c r="K72" s="281"/>
      <c r="L72" s="281"/>
      <c r="M72" s="281"/>
      <c r="N72" s="281"/>
      <c r="O72" s="281"/>
      <c r="P72" s="155">
        <f t="shared" si="14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Familiar'!I73</f>
        <v>190</v>
      </c>
      <c r="F73" s="392">
        <f t="shared" si="12"/>
        <v>60.82</v>
      </c>
      <c r="G73" s="393">
        <f t="shared" si="13"/>
        <v>129.18</v>
      </c>
      <c r="I73" s="281"/>
      <c r="J73" s="281"/>
      <c r="K73" s="281"/>
      <c r="L73" s="281"/>
      <c r="M73" s="281"/>
      <c r="N73" s="281">
        <v>60.82</v>
      </c>
      <c r="O73" s="281"/>
      <c r="P73" s="155">
        <f t="shared" si="14"/>
        <v>60.82</v>
      </c>
      <c r="Q73" s="412" t="s">
        <v>255</v>
      </c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Familiar'!I74</f>
        <v>0</v>
      </c>
      <c r="F74" s="392">
        <f t="shared" si="12"/>
        <v>0</v>
      </c>
      <c r="G74" s="393">
        <f t="shared" si="13"/>
        <v>0</v>
      </c>
      <c r="I74" s="281"/>
      <c r="J74" s="281"/>
      <c r="K74" s="281"/>
      <c r="L74" s="281"/>
      <c r="M74" s="281"/>
      <c r="N74" s="281"/>
      <c r="O74" s="281"/>
      <c r="P74" s="155">
        <f t="shared" si="14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Familiar'!I75</f>
        <v>0</v>
      </c>
      <c r="F75" s="392">
        <f t="shared" si="12"/>
        <v>0</v>
      </c>
      <c r="G75" s="393">
        <f t="shared" si="13"/>
        <v>0</v>
      </c>
      <c r="I75" s="281"/>
      <c r="J75" s="281"/>
      <c r="K75" s="281"/>
      <c r="L75" s="281"/>
      <c r="M75" s="281"/>
      <c r="N75" s="281"/>
      <c r="O75" s="281"/>
      <c r="P75" s="155">
        <f t="shared" si="14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Familiar'!I76</f>
        <v>0</v>
      </c>
      <c r="F76" s="392">
        <f t="shared" si="12"/>
        <v>0</v>
      </c>
      <c r="G76" s="393">
        <f t="shared" si="13"/>
        <v>0</v>
      </c>
      <c r="I76" s="281"/>
      <c r="J76" s="281"/>
      <c r="K76" s="281"/>
      <c r="L76" s="281"/>
      <c r="M76" s="281"/>
      <c r="N76" s="281"/>
      <c r="O76" s="281"/>
      <c r="P76" s="155">
        <f t="shared" si="14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Familiar'!I77</f>
        <v>240</v>
      </c>
      <c r="F77" s="392">
        <f t="shared" si="12"/>
        <v>0</v>
      </c>
      <c r="G77" s="393">
        <f t="shared" si="13"/>
        <v>240</v>
      </c>
      <c r="I77" s="281"/>
      <c r="J77" s="281"/>
      <c r="K77" s="281"/>
      <c r="L77" s="281"/>
      <c r="M77" s="281"/>
      <c r="N77" s="281"/>
      <c r="O77" s="281"/>
      <c r="P77" s="155">
        <f t="shared" si="14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Familiar'!I78</f>
        <v>0</v>
      </c>
      <c r="F78" s="392">
        <f t="shared" si="12"/>
        <v>0</v>
      </c>
      <c r="G78" s="393">
        <f t="shared" si="13"/>
        <v>0</v>
      </c>
      <c r="I78" s="281"/>
      <c r="J78" s="281"/>
      <c r="K78" s="281"/>
      <c r="L78" s="281"/>
      <c r="M78" s="281"/>
      <c r="N78" s="281"/>
      <c r="O78" s="281"/>
      <c r="P78" s="155">
        <f t="shared" si="14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Familiar'!I79</f>
        <v>0</v>
      </c>
      <c r="F79" s="392">
        <f t="shared" si="12"/>
        <v>0</v>
      </c>
      <c r="G79" s="393">
        <f t="shared" si="13"/>
        <v>0</v>
      </c>
      <c r="I79" s="281"/>
      <c r="J79" s="281"/>
      <c r="K79" s="281"/>
      <c r="L79" s="281"/>
      <c r="M79" s="281"/>
      <c r="N79" s="281"/>
      <c r="O79" s="281"/>
      <c r="P79" s="155">
        <f t="shared" si="14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Familiar'!I80</f>
        <v>50</v>
      </c>
      <c r="F80" s="392">
        <f t="shared" si="12"/>
        <v>0</v>
      </c>
      <c r="G80" s="393">
        <f t="shared" si="13"/>
        <v>50</v>
      </c>
      <c r="I80" s="281"/>
      <c r="J80" s="281"/>
      <c r="K80" s="281"/>
      <c r="L80" s="281"/>
      <c r="M80" s="281"/>
      <c r="N80" s="281"/>
      <c r="O80" s="281"/>
      <c r="P80" s="155">
        <f t="shared" si="14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Familiar'!I81</f>
        <v>0</v>
      </c>
      <c r="F81" s="392">
        <f t="shared" si="12"/>
        <v>0</v>
      </c>
      <c r="G81" s="393">
        <f t="shared" si="13"/>
        <v>0</v>
      </c>
      <c r="I81" s="281"/>
      <c r="J81" s="281"/>
      <c r="K81" s="281"/>
      <c r="L81" s="281"/>
      <c r="M81" s="281"/>
      <c r="N81" s="281"/>
      <c r="O81" s="281"/>
      <c r="P81" s="155">
        <f t="shared" si="14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Familiar'!I82</f>
        <v>0</v>
      </c>
      <c r="F82" s="392">
        <f t="shared" si="12"/>
        <v>0</v>
      </c>
      <c r="G82" s="393">
        <f t="shared" si="13"/>
        <v>0</v>
      </c>
      <c r="I82" s="281"/>
      <c r="J82" s="281"/>
      <c r="K82" s="281"/>
      <c r="L82" s="281"/>
      <c r="M82" s="281"/>
      <c r="N82" s="281"/>
      <c r="O82" s="281"/>
      <c r="P82" s="155">
        <f t="shared" si="14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Familiar'!I83</f>
        <v>0</v>
      </c>
      <c r="F83" s="392">
        <f t="shared" si="12"/>
        <v>0</v>
      </c>
      <c r="G83" s="393">
        <f t="shared" si="13"/>
        <v>0</v>
      </c>
      <c r="I83" s="281"/>
      <c r="J83" s="281"/>
      <c r="K83" s="281"/>
      <c r="L83" s="281"/>
      <c r="M83" s="281"/>
      <c r="N83" s="281"/>
      <c r="O83" s="281"/>
      <c r="P83" s="155">
        <f t="shared" si="14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Familiar'!I84</f>
        <v>0</v>
      </c>
      <c r="F84" s="392">
        <f t="shared" si="12"/>
        <v>0</v>
      </c>
      <c r="G84" s="393">
        <f t="shared" si="13"/>
        <v>0</v>
      </c>
      <c r="I84" s="281"/>
      <c r="J84" s="281"/>
      <c r="K84" s="281"/>
      <c r="L84" s="281"/>
      <c r="M84" s="281"/>
      <c r="N84" s="281"/>
      <c r="O84" s="281"/>
      <c r="P84" s="155">
        <f t="shared" si="14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5224.7</v>
      </c>
      <c r="F85" s="305">
        <f>SUM(F31:F84)</f>
        <v>638.55000000000007</v>
      </c>
      <c r="G85" s="436">
        <f>SUM(G31:G84)</f>
        <v>4586.1499999999996</v>
      </c>
      <c r="I85" s="305">
        <f t="shared" ref="I85:P85" si="15">SUM(I31:I84)</f>
        <v>0</v>
      </c>
      <c r="J85" s="305">
        <f t="shared" si="15"/>
        <v>0</v>
      </c>
      <c r="K85" s="305">
        <f t="shared" si="15"/>
        <v>0</v>
      </c>
      <c r="L85" s="305">
        <f t="shared" si="15"/>
        <v>0</v>
      </c>
      <c r="M85" s="305">
        <f t="shared" si="15"/>
        <v>0</v>
      </c>
      <c r="N85" s="305">
        <f t="shared" si="15"/>
        <v>638.55000000000007</v>
      </c>
      <c r="O85" s="305">
        <f t="shared" si="15"/>
        <v>0</v>
      </c>
      <c r="P85" s="305">
        <f t="shared" si="15"/>
        <v>638.55000000000007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0.69192159978810752</v>
      </c>
      <c r="F86" s="309" t="e">
        <f>F85/F16</f>
        <v>#DIV/0!</v>
      </c>
      <c r="G86" s="310"/>
      <c r="I86" s="309" t="e">
        <f t="shared" ref="I86:P86" si="16">I85/I16</f>
        <v>#DIV/0!</v>
      </c>
      <c r="J86" s="309" t="e">
        <f t="shared" si="16"/>
        <v>#DIV/0!</v>
      </c>
      <c r="K86" s="309" t="e">
        <f t="shared" si="16"/>
        <v>#DIV/0!</v>
      </c>
      <c r="L86" s="309" t="e">
        <f t="shared" si="16"/>
        <v>#DIV/0!</v>
      </c>
      <c r="M86" s="309" t="e">
        <f t="shared" si="16"/>
        <v>#DIV/0!</v>
      </c>
      <c r="N86" s="309" t="e">
        <f t="shared" si="16"/>
        <v>#DIV/0!</v>
      </c>
      <c r="O86" s="309" t="e">
        <f t="shared" si="16"/>
        <v>#DIV/0!</v>
      </c>
      <c r="P86" s="309" t="e">
        <f t="shared" si="16"/>
        <v>#DIV/0!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Familiar'!I87</f>
        <v>30</v>
      </c>
      <c r="F87" s="392">
        <f t="shared" ref="F87:F98" si="17">P87</f>
        <v>0</v>
      </c>
      <c r="G87" s="393">
        <f t="shared" ref="G87:G98" si="18">E87-F87</f>
        <v>30</v>
      </c>
      <c r="I87" s="281"/>
      <c r="J87" s="281"/>
      <c r="K87" s="281"/>
      <c r="L87" s="281"/>
      <c r="M87" s="281"/>
      <c r="N87" s="281"/>
      <c r="O87" s="281"/>
      <c r="P87" s="155">
        <f t="shared" ref="P87:P98" si="19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Familiar'!I88</f>
        <v>0</v>
      </c>
      <c r="F88" s="392">
        <f t="shared" si="17"/>
        <v>0</v>
      </c>
      <c r="G88" s="393">
        <f t="shared" si="18"/>
        <v>0</v>
      </c>
      <c r="I88" s="281"/>
      <c r="J88" s="281"/>
      <c r="K88" s="281"/>
      <c r="L88" s="281"/>
      <c r="M88" s="281"/>
      <c r="N88" s="281"/>
      <c r="O88" s="281"/>
      <c r="P88" s="155">
        <f t="shared" si="19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Familiar'!I89</f>
        <v>0</v>
      </c>
      <c r="F89" s="392">
        <f t="shared" si="17"/>
        <v>0</v>
      </c>
      <c r="G89" s="393">
        <f t="shared" si="18"/>
        <v>0</v>
      </c>
      <c r="I89" s="281"/>
      <c r="J89" s="281"/>
      <c r="K89" s="281"/>
      <c r="L89" s="281"/>
      <c r="M89" s="281"/>
      <c r="N89" s="281"/>
      <c r="O89" s="281"/>
      <c r="P89" s="155">
        <f t="shared" si="19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Familiar'!I90</f>
        <v>0</v>
      </c>
      <c r="F90" s="392">
        <f t="shared" si="17"/>
        <v>0</v>
      </c>
      <c r="G90" s="393">
        <f t="shared" si="18"/>
        <v>0</v>
      </c>
      <c r="I90" s="281"/>
      <c r="J90" s="281"/>
      <c r="K90" s="281"/>
      <c r="L90" s="281"/>
      <c r="M90" s="281"/>
      <c r="N90" s="281"/>
      <c r="O90" s="281"/>
      <c r="P90" s="155">
        <f t="shared" si="19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Familiar'!I91</f>
        <v>0</v>
      </c>
      <c r="F91" s="392">
        <f t="shared" si="17"/>
        <v>0</v>
      </c>
      <c r="G91" s="393">
        <f t="shared" si="18"/>
        <v>0</v>
      </c>
      <c r="I91" s="281"/>
      <c r="J91" s="281"/>
      <c r="K91" s="281"/>
      <c r="L91" s="281"/>
      <c r="M91" s="281"/>
      <c r="N91" s="281"/>
      <c r="O91" s="281"/>
      <c r="P91" s="155">
        <f t="shared" si="19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Familiar'!I92</f>
        <v>0</v>
      </c>
      <c r="F92" s="392">
        <f t="shared" si="17"/>
        <v>0</v>
      </c>
      <c r="G92" s="393">
        <f t="shared" si="18"/>
        <v>0</v>
      </c>
      <c r="I92" s="281"/>
      <c r="J92" s="281"/>
      <c r="K92" s="281"/>
      <c r="L92" s="281"/>
      <c r="M92" s="281"/>
      <c r="N92" s="281"/>
      <c r="O92" s="281"/>
      <c r="P92" s="155">
        <f t="shared" si="19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Familiar'!I93</f>
        <v>150</v>
      </c>
      <c r="F93" s="392">
        <f t="shared" si="17"/>
        <v>0</v>
      </c>
      <c r="G93" s="393">
        <f t="shared" si="18"/>
        <v>150</v>
      </c>
      <c r="I93" s="281"/>
      <c r="J93" s="281"/>
      <c r="K93" s="281"/>
      <c r="L93" s="281"/>
      <c r="M93" s="281"/>
      <c r="N93" s="281"/>
      <c r="O93" s="281"/>
      <c r="P93" s="155">
        <f t="shared" si="19"/>
        <v>0</v>
      </c>
      <c r="Q93" s="412"/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Familiar'!I94</f>
        <v>0</v>
      </c>
      <c r="F94" s="392">
        <f t="shared" si="17"/>
        <v>0</v>
      </c>
      <c r="G94" s="393">
        <f t="shared" si="18"/>
        <v>0</v>
      </c>
      <c r="I94" s="281"/>
      <c r="J94" s="281"/>
      <c r="K94" s="281"/>
      <c r="L94" s="281"/>
      <c r="M94" s="281"/>
      <c r="N94" s="281"/>
      <c r="O94" s="281"/>
      <c r="P94" s="155">
        <f t="shared" si="19"/>
        <v>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Familiar'!I95</f>
        <v>0</v>
      </c>
      <c r="F95" s="392">
        <f t="shared" si="17"/>
        <v>0</v>
      </c>
      <c r="G95" s="393">
        <f t="shared" si="18"/>
        <v>0</v>
      </c>
      <c r="I95" s="281"/>
      <c r="J95" s="281"/>
      <c r="K95" s="281"/>
      <c r="L95" s="281"/>
      <c r="M95" s="281"/>
      <c r="N95" s="281"/>
      <c r="O95" s="281"/>
      <c r="P95" s="155">
        <f t="shared" si="19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Familiar'!I96</f>
        <v>0</v>
      </c>
      <c r="F96" s="392">
        <f t="shared" si="17"/>
        <v>0</v>
      </c>
      <c r="G96" s="393">
        <f t="shared" si="18"/>
        <v>0</v>
      </c>
      <c r="I96" s="281"/>
      <c r="J96" s="281"/>
      <c r="K96" s="281"/>
      <c r="L96" s="281"/>
      <c r="M96" s="281"/>
      <c r="N96" s="281"/>
      <c r="O96" s="281"/>
      <c r="P96" s="155">
        <f t="shared" si="19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Familiar'!I97</f>
        <v>0</v>
      </c>
      <c r="F97" s="392">
        <f t="shared" si="17"/>
        <v>0</v>
      </c>
      <c r="G97" s="393">
        <f t="shared" si="18"/>
        <v>0</v>
      </c>
      <c r="I97" s="281"/>
      <c r="J97" s="281"/>
      <c r="K97" s="281"/>
      <c r="L97" s="281"/>
      <c r="M97" s="281"/>
      <c r="N97" s="281"/>
      <c r="O97" s="281"/>
      <c r="P97" s="155">
        <f t="shared" si="19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Familiar'!I98</f>
        <v>0</v>
      </c>
      <c r="F98" s="392">
        <f t="shared" si="17"/>
        <v>0</v>
      </c>
      <c r="G98" s="393">
        <f t="shared" si="18"/>
        <v>0</v>
      </c>
      <c r="I98" s="281"/>
      <c r="J98" s="281"/>
      <c r="K98" s="281"/>
      <c r="L98" s="281"/>
      <c r="M98" s="281"/>
      <c r="N98" s="281"/>
      <c r="O98" s="281"/>
      <c r="P98" s="155">
        <f t="shared" si="19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180</v>
      </c>
      <c r="F99" s="314">
        <f>SUM(F87:F98)</f>
        <v>0</v>
      </c>
      <c r="G99" s="315">
        <f>SUM(G87:G98)</f>
        <v>180</v>
      </c>
      <c r="I99" s="314">
        <f t="shared" ref="I99:P99" si="20">SUM(I87:I98)</f>
        <v>0</v>
      </c>
      <c r="J99" s="314">
        <f t="shared" si="20"/>
        <v>0</v>
      </c>
      <c r="K99" s="314">
        <f t="shared" si="20"/>
        <v>0</v>
      </c>
      <c r="L99" s="314">
        <f t="shared" si="20"/>
        <v>0</v>
      </c>
      <c r="M99" s="314">
        <f t="shared" si="20"/>
        <v>0</v>
      </c>
      <c r="N99" s="314">
        <f t="shared" si="20"/>
        <v>0</v>
      </c>
      <c r="O99" s="314">
        <f t="shared" si="20"/>
        <v>0</v>
      </c>
      <c r="P99" s="314">
        <f t="shared" si="20"/>
        <v>0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2.3837902264600714E-2</v>
      </c>
      <c r="F100" s="440" t="e">
        <f>F99/F16</f>
        <v>#DIV/0!</v>
      </c>
      <c r="G100" s="441"/>
      <c r="I100" s="440" t="e">
        <f t="shared" ref="I100:P100" si="21">I99/I16</f>
        <v>#DIV/0!</v>
      </c>
      <c r="J100" s="440" t="e">
        <f t="shared" si="21"/>
        <v>#DIV/0!</v>
      </c>
      <c r="K100" s="440" t="e">
        <f t="shared" si="21"/>
        <v>#DIV/0!</v>
      </c>
      <c r="L100" s="440" t="e">
        <f t="shared" si="21"/>
        <v>#DIV/0!</v>
      </c>
      <c r="M100" s="440" t="e">
        <f t="shared" si="21"/>
        <v>#DIV/0!</v>
      </c>
      <c r="N100" s="440" t="e">
        <f t="shared" si="21"/>
        <v>#DIV/0!</v>
      </c>
      <c r="O100" s="440" t="e">
        <f t="shared" si="21"/>
        <v>#DIV/0!</v>
      </c>
      <c r="P100" s="495" t="e">
        <f t="shared" si="21"/>
        <v>#DIV/0!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Familiar'!I101</f>
        <v>850</v>
      </c>
      <c r="F101" s="392">
        <f>P101</f>
        <v>0</v>
      </c>
      <c r="G101" s="393">
        <f>E101-F101</f>
        <v>850</v>
      </c>
      <c r="I101" s="281"/>
      <c r="J101" s="281"/>
      <c r="K101" s="281"/>
      <c r="L101" s="281"/>
      <c r="M101" s="281"/>
      <c r="N101" s="281"/>
      <c r="O101" s="281"/>
      <c r="P101" s="155">
        <f>SUM(I101:O101)</f>
        <v>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Familiar'!I102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Familiar'!I103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Familiar'!I104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0</v>
      </c>
      <c r="G105" s="445">
        <f>SUM(G101:G104)</f>
        <v>850</v>
      </c>
      <c r="I105" s="444">
        <f t="shared" ref="I105:P105" si="22">SUM(I101:I104)</f>
        <v>0</v>
      </c>
      <c r="J105" s="444">
        <f t="shared" si="22"/>
        <v>0</v>
      </c>
      <c r="K105" s="444">
        <f t="shared" si="22"/>
        <v>0</v>
      </c>
      <c r="L105" s="444">
        <f t="shared" si="22"/>
        <v>0</v>
      </c>
      <c r="M105" s="444">
        <f t="shared" si="22"/>
        <v>0</v>
      </c>
      <c r="N105" s="444">
        <f t="shared" si="22"/>
        <v>0</v>
      </c>
      <c r="O105" s="444">
        <f t="shared" si="22"/>
        <v>0</v>
      </c>
      <c r="P105" s="444">
        <f t="shared" si="22"/>
        <v>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0.11256787180505894</v>
      </c>
      <c r="F106" s="324" t="e">
        <f>F105/F16</f>
        <v>#DIV/0!</v>
      </c>
      <c r="G106" s="448"/>
      <c r="I106" s="324" t="e">
        <f t="shared" ref="I106:P106" si="23">I105/I16</f>
        <v>#DIV/0!</v>
      </c>
      <c r="J106" s="324" t="e">
        <f t="shared" si="23"/>
        <v>#DIV/0!</v>
      </c>
      <c r="K106" s="324" t="e">
        <f t="shared" si="23"/>
        <v>#DIV/0!</v>
      </c>
      <c r="L106" s="324" t="e">
        <f t="shared" si="23"/>
        <v>#DIV/0!</v>
      </c>
      <c r="M106" s="324" t="e">
        <f t="shared" si="23"/>
        <v>#DIV/0!</v>
      </c>
      <c r="N106" s="324" t="e">
        <f t="shared" si="23"/>
        <v>#DIV/0!</v>
      </c>
      <c r="O106" s="324" t="e">
        <f t="shared" si="23"/>
        <v>#DIV/0!</v>
      </c>
      <c r="P106" s="324" t="e">
        <f t="shared" si="23"/>
        <v>#DIV/0!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Familiar'!I107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Familiar'!I108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Familiar'!I109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Familiar'!I110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4">SUM(I107:I110)</f>
        <v>0</v>
      </c>
      <c r="J111" s="450">
        <f t="shared" si="24"/>
        <v>0</v>
      </c>
      <c r="K111" s="450">
        <f t="shared" si="24"/>
        <v>0</v>
      </c>
      <c r="L111" s="450">
        <f t="shared" si="24"/>
        <v>0</v>
      </c>
      <c r="M111" s="450">
        <f t="shared" si="24"/>
        <v>0</v>
      </c>
      <c r="N111" s="450">
        <f t="shared" si="24"/>
        <v>0</v>
      </c>
      <c r="O111" s="450">
        <f t="shared" si="24"/>
        <v>0</v>
      </c>
      <c r="P111" s="450">
        <f t="shared" si="24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453">
        <f>E111/E16</f>
        <v>0</v>
      </c>
      <c r="F112" s="331" t="e">
        <f>F111/F16</f>
        <v>#DIV/0!</v>
      </c>
      <c r="G112" s="454"/>
      <c r="I112" s="331" t="e">
        <f>#DIV/0!</f>
        <v>#DIV/0!</v>
      </c>
      <c r="J112" s="331" t="e">
        <f t="shared" ref="J112:P112" si="25">J111/J16</f>
        <v>#DIV/0!</v>
      </c>
      <c r="K112" s="331" t="e">
        <f t="shared" si="25"/>
        <v>#DIV/0!</v>
      </c>
      <c r="L112" s="331" t="e">
        <f t="shared" si="25"/>
        <v>#DIV/0!</v>
      </c>
      <c r="M112" s="331" t="e">
        <f t="shared" si="25"/>
        <v>#DIV/0!</v>
      </c>
      <c r="N112" s="331" t="e">
        <f t="shared" si="25"/>
        <v>#DIV/0!</v>
      </c>
      <c r="O112" s="331" t="e">
        <f t="shared" si="25"/>
        <v>#DIV/0!</v>
      </c>
      <c r="P112" s="331" t="e">
        <f t="shared" si="25"/>
        <v>#DIV/0!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Familiar'!I113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Familiar'!I114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Familiar'!I115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6">SUM(I113:I115)</f>
        <v>0</v>
      </c>
      <c r="J116" s="457">
        <f t="shared" si="26"/>
        <v>0</v>
      </c>
      <c r="K116" s="457">
        <f t="shared" si="26"/>
        <v>0</v>
      </c>
      <c r="L116" s="457">
        <f t="shared" si="26"/>
        <v>0</v>
      </c>
      <c r="M116" s="457">
        <f t="shared" si="26"/>
        <v>0</v>
      </c>
      <c r="N116" s="457">
        <f t="shared" si="26"/>
        <v>0</v>
      </c>
      <c r="O116" s="457">
        <f t="shared" si="26"/>
        <v>0</v>
      </c>
      <c r="P116" s="457">
        <f t="shared" si="26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 t="e">
        <f>F116/F16</f>
        <v>#DIV/0!</v>
      </c>
      <c r="G117" s="460"/>
      <c r="I117" s="459" t="e">
        <f t="shared" ref="I117:P117" si="27">I116/I16</f>
        <v>#DIV/0!</v>
      </c>
      <c r="J117" s="459" t="e">
        <f t="shared" si="27"/>
        <v>#DIV/0!</v>
      </c>
      <c r="K117" s="459" t="e">
        <f t="shared" si="27"/>
        <v>#DIV/0!</v>
      </c>
      <c r="L117" s="459" t="e">
        <f t="shared" si="27"/>
        <v>#DIV/0!</v>
      </c>
      <c r="M117" s="459" t="e">
        <f t="shared" si="27"/>
        <v>#DIV/0!</v>
      </c>
      <c r="N117" s="459" t="e">
        <f t="shared" si="27"/>
        <v>#DIV/0!</v>
      </c>
      <c r="O117" s="459" t="e">
        <f t="shared" si="27"/>
        <v>#DIV/0!</v>
      </c>
      <c r="P117" s="459" t="e">
        <f t="shared" si="27"/>
        <v>#DIV/0!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6254.7</v>
      </c>
      <c r="F118" s="305">
        <f>F85+F99+F105+F111+F116</f>
        <v>638.55000000000007</v>
      </c>
      <c r="G118" s="436">
        <f>SUM(G81:G117)</f>
        <v>6646.15</v>
      </c>
      <c r="I118" s="305">
        <f t="shared" ref="I118:P118" si="28">I85+I99+I105+I111+I116</f>
        <v>0</v>
      </c>
      <c r="J118" s="305">
        <f t="shared" si="28"/>
        <v>0</v>
      </c>
      <c r="K118" s="305">
        <f t="shared" si="28"/>
        <v>0</v>
      </c>
      <c r="L118" s="305">
        <f t="shared" si="28"/>
        <v>0</v>
      </c>
      <c r="M118" s="305">
        <f t="shared" si="28"/>
        <v>0</v>
      </c>
      <c r="N118" s="305">
        <f t="shared" si="28"/>
        <v>638.55000000000007</v>
      </c>
      <c r="O118" s="305">
        <f t="shared" si="28"/>
        <v>0</v>
      </c>
      <c r="P118" s="305">
        <f t="shared" si="28"/>
        <v>638.55000000000007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0.82832737385776711</v>
      </c>
      <c r="F119" s="309" t="e">
        <f>F118/F16</f>
        <v>#DIV/0!</v>
      </c>
      <c r="G119" s="310"/>
      <c r="I119" s="309" t="e">
        <f t="shared" ref="I119:P119" si="29">I118/I16</f>
        <v>#DIV/0!</v>
      </c>
      <c r="J119" s="309" t="e">
        <f t="shared" si="29"/>
        <v>#DIV/0!</v>
      </c>
      <c r="K119" s="309" t="e">
        <f t="shared" si="29"/>
        <v>#DIV/0!</v>
      </c>
      <c r="L119" s="309" t="e">
        <f t="shared" si="29"/>
        <v>#DIV/0!</v>
      </c>
      <c r="M119" s="309" t="e">
        <f t="shared" si="29"/>
        <v>#DIV/0!</v>
      </c>
      <c r="N119" s="309" t="e">
        <f t="shared" si="29"/>
        <v>#DIV/0!</v>
      </c>
      <c r="O119" s="309" t="e">
        <f t="shared" si="29"/>
        <v>#DIV/0!</v>
      </c>
      <c r="P119" s="309" t="e">
        <f t="shared" si="29"/>
        <v>#DIV/0!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Familiar'!I120</f>
        <v>39.9</v>
      </c>
      <c r="F120" s="392">
        <f t="shared" ref="F120:F164" si="30">P120</f>
        <v>0</v>
      </c>
      <c r="G120" s="393">
        <f t="shared" ref="G120:G164" si="31">E120-F120</f>
        <v>39.9</v>
      </c>
      <c r="I120" s="281"/>
      <c r="J120" s="281"/>
      <c r="K120" s="281"/>
      <c r="L120" s="281"/>
      <c r="M120" s="281"/>
      <c r="N120" s="281"/>
      <c r="O120" s="281"/>
      <c r="P120" s="155">
        <f t="shared" ref="P120:P164" si="32">SUM(I120:O120)</f>
        <v>0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Familiar'!I121</f>
        <v>0</v>
      </c>
      <c r="F121" s="392">
        <f t="shared" si="30"/>
        <v>0</v>
      </c>
      <c r="G121" s="393">
        <f t="shared" si="31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2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Familiar'!I122</f>
        <v>0</v>
      </c>
      <c r="F122" s="392">
        <f t="shared" si="30"/>
        <v>0</v>
      </c>
      <c r="G122" s="393">
        <f t="shared" si="31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2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Familiar'!I123</f>
        <v>0</v>
      </c>
      <c r="F123" s="392">
        <f t="shared" si="30"/>
        <v>0</v>
      </c>
      <c r="G123" s="393">
        <f t="shared" si="31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2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Familiar'!I124</f>
        <v>0</v>
      </c>
      <c r="F124" s="392">
        <f t="shared" si="30"/>
        <v>0</v>
      </c>
      <c r="G124" s="393">
        <f t="shared" si="31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2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Familiar'!I125</f>
        <v>0</v>
      </c>
      <c r="F125" s="392">
        <f t="shared" si="30"/>
        <v>0</v>
      </c>
      <c r="G125" s="393">
        <f t="shared" si="31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2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Familiar'!I126</f>
        <v>0</v>
      </c>
      <c r="F126" s="392">
        <f t="shared" si="30"/>
        <v>0</v>
      </c>
      <c r="G126" s="393">
        <f t="shared" si="31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2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Familiar'!I127</f>
        <v>0</v>
      </c>
      <c r="F127" s="392">
        <f t="shared" si="30"/>
        <v>0</v>
      </c>
      <c r="G127" s="393">
        <f t="shared" si="31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2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Familiar'!I128</f>
        <v>90</v>
      </c>
      <c r="F128" s="392">
        <f t="shared" si="30"/>
        <v>0</v>
      </c>
      <c r="G128" s="393">
        <f t="shared" si="31"/>
        <v>90</v>
      </c>
      <c r="I128" s="281"/>
      <c r="J128" s="281"/>
      <c r="K128" s="281"/>
      <c r="L128" s="281"/>
      <c r="M128" s="281"/>
      <c r="N128" s="281"/>
      <c r="O128" s="281"/>
      <c r="P128" s="155">
        <f t="shared" si="32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Familiar'!I129</f>
        <v>0</v>
      </c>
      <c r="F129" s="392">
        <f t="shared" si="30"/>
        <v>0</v>
      </c>
      <c r="G129" s="393">
        <f t="shared" si="31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2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Familiar'!I130</f>
        <v>70</v>
      </c>
      <c r="F130" s="392">
        <f t="shared" si="30"/>
        <v>0</v>
      </c>
      <c r="G130" s="393">
        <f t="shared" si="31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2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Familiar'!I131</f>
        <v>0</v>
      </c>
      <c r="F131" s="392">
        <f t="shared" si="30"/>
        <v>0</v>
      </c>
      <c r="G131" s="393">
        <f t="shared" si="31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2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Familiar'!I132</f>
        <v>0</v>
      </c>
      <c r="F132" s="392">
        <f t="shared" si="30"/>
        <v>0</v>
      </c>
      <c r="G132" s="393">
        <f t="shared" si="31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2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Familiar'!I133</f>
        <v>0</v>
      </c>
      <c r="F133" s="392">
        <f t="shared" si="30"/>
        <v>0</v>
      </c>
      <c r="G133" s="393">
        <f t="shared" si="31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2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Familiar'!I134</f>
        <v>500</v>
      </c>
      <c r="F134" s="392">
        <f t="shared" si="30"/>
        <v>0</v>
      </c>
      <c r="G134" s="393">
        <f t="shared" si="31"/>
        <v>500</v>
      </c>
      <c r="I134" s="299"/>
      <c r="J134" s="281"/>
      <c r="K134" s="281"/>
      <c r="L134" s="281"/>
      <c r="M134" s="281"/>
      <c r="N134" s="281"/>
      <c r="O134" s="281"/>
      <c r="P134" s="155">
        <f t="shared" si="32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Familiar'!I135</f>
        <v>0</v>
      </c>
      <c r="F135" s="392">
        <f t="shared" si="30"/>
        <v>0</v>
      </c>
      <c r="G135" s="393">
        <f t="shared" si="31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2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Familiar'!I136</f>
        <v>0</v>
      </c>
      <c r="F136" s="392">
        <f t="shared" si="30"/>
        <v>0</v>
      </c>
      <c r="G136" s="393">
        <f t="shared" si="31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2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Familiar'!I137</f>
        <v>0</v>
      </c>
      <c r="F137" s="392">
        <f t="shared" si="30"/>
        <v>0</v>
      </c>
      <c r="G137" s="393">
        <f t="shared" si="31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2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Familiar'!I138</f>
        <v>0</v>
      </c>
      <c r="F138" s="392">
        <f t="shared" si="30"/>
        <v>0</v>
      </c>
      <c r="G138" s="393">
        <f t="shared" si="31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2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Familiar'!I139</f>
        <v>0</v>
      </c>
      <c r="F139" s="392">
        <f t="shared" si="30"/>
        <v>0</v>
      </c>
      <c r="G139" s="393">
        <f t="shared" si="31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2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Familiar'!I140</f>
        <v>0</v>
      </c>
      <c r="F140" s="392">
        <f t="shared" si="30"/>
        <v>0</v>
      </c>
      <c r="G140" s="393">
        <f t="shared" si="31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2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Familiar'!I141</f>
        <v>0</v>
      </c>
      <c r="F141" s="392">
        <f t="shared" si="30"/>
        <v>0</v>
      </c>
      <c r="G141" s="393">
        <f t="shared" si="31"/>
        <v>0</v>
      </c>
      <c r="I141" s="281"/>
      <c r="J141" s="281"/>
      <c r="K141" s="281"/>
      <c r="L141" s="281"/>
      <c r="M141" s="281"/>
      <c r="N141" s="281"/>
      <c r="O141" s="281"/>
      <c r="P141" s="155">
        <f t="shared" si="32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Familiar'!I142</f>
        <v>0</v>
      </c>
      <c r="F142" s="392">
        <f t="shared" si="30"/>
        <v>0</v>
      </c>
      <c r="G142" s="393">
        <f t="shared" si="31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2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Familiar'!I143</f>
        <v>100</v>
      </c>
      <c r="F143" s="392">
        <f t="shared" si="30"/>
        <v>0</v>
      </c>
      <c r="G143" s="393">
        <f t="shared" si="31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2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Familiar'!I144</f>
        <v>0</v>
      </c>
      <c r="F144" s="392">
        <f t="shared" si="30"/>
        <v>0</v>
      </c>
      <c r="G144" s="393">
        <f t="shared" si="31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2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Familiar'!I145</f>
        <v>0</v>
      </c>
      <c r="F145" s="392">
        <f t="shared" si="30"/>
        <v>0</v>
      </c>
      <c r="G145" s="393">
        <f t="shared" si="31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2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Familiar'!I146</f>
        <v>100</v>
      </c>
      <c r="F146" s="392">
        <f t="shared" si="30"/>
        <v>0</v>
      </c>
      <c r="G146" s="393">
        <f t="shared" si="31"/>
        <v>100</v>
      </c>
      <c r="I146" s="281"/>
      <c r="J146" s="281"/>
      <c r="K146" s="281"/>
      <c r="L146" s="281"/>
      <c r="M146" s="281"/>
      <c r="N146" s="281"/>
      <c r="O146" s="281"/>
      <c r="P146" s="155">
        <f t="shared" si="32"/>
        <v>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Familiar'!I147</f>
        <v>50</v>
      </c>
      <c r="F147" s="392">
        <f t="shared" si="30"/>
        <v>0</v>
      </c>
      <c r="G147" s="393">
        <f t="shared" si="31"/>
        <v>50</v>
      </c>
      <c r="I147" s="281"/>
      <c r="J147" s="281"/>
      <c r="K147" s="281"/>
      <c r="L147" s="281"/>
      <c r="M147" s="281"/>
      <c r="N147" s="281"/>
      <c r="O147" s="281"/>
      <c r="P147" s="155">
        <f t="shared" si="32"/>
        <v>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Familiar'!I148</f>
        <v>0</v>
      </c>
      <c r="F148" s="392">
        <f t="shared" si="30"/>
        <v>0</v>
      </c>
      <c r="G148" s="393">
        <f t="shared" si="31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2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Familiar'!I149</f>
        <v>100</v>
      </c>
      <c r="F149" s="392">
        <f t="shared" si="30"/>
        <v>0</v>
      </c>
      <c r="G149" s="393">
        <f t="shared" si="31"/>
        <v>100</v>
      </c>
      <c r="I149" s="281"/>
      <c r="J149" s="281"/>
      <c r="K149" s="281"/>
      <c r="L149" s="281"/>
      <c r="M149" s="281"/>
      <c r="N149" s="281"/>
      <c r="O149" s="281"/>
      <c r="P149" s="155">
        <f t="shared" si="32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Familiar'!I150</f>
        <v>0</v>
      </c>
      <c r="F150" s="392">
        <f t="shared" si="30"/>
        <v>0</v>
      </c>
      <c r="G150" s="393">
        <f t="shared" si="31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2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Familiar'!I151</f>
        <v>0</v>
      </c>
      <c r="F151" s="392">
        <f t="shared" si="30"/>
        <v>0</v>
      </c>
      <c r="G151" s="393">
        <f t="shared" si="31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2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Familiar'!I152</f>
        <v>0</v>
      </c>
      <c r="F152" s="392">
        <f t="shared" si="30"/>
        <v>0</v>
      </c>
      <c r="G152" s="393">
        <f t="shared" si="31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2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Familiar'!I153</f>
        <v>0</v>
      </c>
      <c r="F153" s="392">
        <f t="shared" si="30"/>
        <v>0</v>
      </c>
      <c r="G153" s="393">
        <f t="shared" si="31"/>
        <v>0</v>
      </c>
      <c r="I153" s="281"/>
      <c r="J153" s="281"/>
      <c r="K153" s="281"/>
      <c r="L153" s="281"/>
      <c r="M153" s="281"/>
      <c r="N153" s="281"/>
      <c r="O153" s="281"/>
      <c r="P153" s="155">
        <f t="shared" si="32"/>
        <v>0</v>
      </c>
      <c r="Q153" s="412"/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Familiar'!I154</f>
        <v>0</v>
      </c>
      <c r="F154" s="392">
        <f t="shared" si="30"/>
        <v>0</v>
      </c>
      <c r="G154" s="393">
        <f t="shared" si="31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2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Familiar'!I155</f>
        <v>0</v>
      </c>
      <c r="F155" s="392">
        <f t="shared" si="30"/>
        <v>0</v>
      </c>
      <c r="G155" s="393">
        <f t="shared" si="31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2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Familiar'!I156</f>
        <v>0</v>
      </c>
      <c r="F156" s="392">
        <f t="shared" si="30"/>
        <v>0</v>
      </c>
      <c r="G156" s="393">
        <f t="shared" si="31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2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Familiar'!I157</f>
        <v>0</v>
      </c>
      <c r="F157" s="392">
        <f t="shared" si="30"/>
        <v>0</v>
      </c>
      <c r="G157" s="393">
        <f t="shared" si="31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2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Familiar'!I158</f>
        <v>0</v>
      </c>
      <c r="F158" s="392">
        <f t="shared" si="30"/>
        <v>0</v>
      </c>
      <c r="G158" s="393">
        <f t="shared" si="31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2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Familiar'!I159</f>
        <v>0</v>
      </c>
      <c r="F159" s="392">
        <f t="shared" si="30"/>
        <v>0</v>
      </c>
      <c r="G159" s="393">
        <f t="shared" si="31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2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Familiar'!I160</f>
        <v>0</v>
      </c>
      <c r="F160" s="392">
        <f t="shared" si="30"/>
        <v>0</v>
      </c>
      <c r="G160" s="393">
        <f t="shared" si="31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2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Familiar'!I161</f>
        <v>0</v>
      </c>
      <c r="F161" s="392">
        <f t="shared" si="30"/>
        <v>0</v>
      </c>
      <c r="G161" s="393">
        <f t="shared" si="31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2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Familiar'!I162</f>
        <v>0</v>
      </c>
      <c r="F162" s="392">
        <f t="shared" si="30"/>
        <v>0</v>
      </c>
      <c r="G162" s="393">
        <f t="shared" si="31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2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Familiar'!I163</f>
        <v>0</v>
      </c>
      <c r="F163" s="392">
        <f t="shared" si="30"/>
        <v>0</v>
      </c>
      <c r="G163" s="393">
        <f t="shared" si="31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2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Familiar'!I164</f>
        <v>0</v>
      </c>
      <c r="F164" s="392">
        <f t="shared" si="30"/>
        <v>0</v>
      </c>
      <c r="G164" s="393">
        <f t="shared" si="31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2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1049.9000000000001</v>
      </c>
      <c r="F165" s="343">
        <f>SUM(F120:F164)</f>
        <v>0</v>
      </c>
      <c r="G165" s="343">
        <f>SUM(G120:G164)</f>
        <v>1049.9000000000001</v>
      </c>
      <c r="I165" s="343">
        <f t="shared" ref="I165:P165" si="33">SUM(I120:I164)</f>
        <v>0</v>
      </c>
      <c r="J165" s="343">
        <f t="shared" si="33"/>
        <v>0</v>
      </c>
      <c r="K165" s="343">
        <f t="shared" si="33"/>
        <v>0</v>
      </c>
      <c r="L165" s="343">
        <f t="shared" si="33"/>
        <v>0</v>
      </c>
      <c r="M165" s="343">
        <f t="shared" si="33"/>
        <v>0</v>
      </c>
      <c r="N165" s="343">
        <f t="shared" si="33"/>
        <v>0</v>
      </c>
      <c r="O165" s="343">
        <f t="shared" si="33"/>
        <v>0</v>
      </c>
      <c r="P165" s="343">
        <f t="shared" si="33"/>
        <v>0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0.13904118659780162</v>
      </c>
      <c r="F166" s="464" t="e">
        <f>F165/F16</f>
        <v>#DIV/0!</v>
      </c>
      <c r="G166" s="464"/>
      <c r="I166" s="464" t="e">
        <f t="shared" ref="I166:P166" si="34">I165/I16</f>
        <v>#DIV/0!</v>
      </c>
      <c r="J166" s="464" t="e">
        <f t="shared" si="34"/>
        <v>#DIV/0!</v>
      </c>
      <c r="K166" s="464" t="e">
        <f t="shared" si="34"/>
        <v>#DIV/0!</v>
      </c>
      <c r="L166" s="464" t="e">
        <f t="shared" si="34"/>
        <v>#DIV/0!</v>
      </c>
      <c r="M166" s="464" t="e">
        <f t="shared" si="34"/>
        <v>#DIV/0!</v>
      </c>
      <c r="N166" s="464" t="e">
        <f t="shared" si="34"/>
        <v>#DIV/0!</v>
      </c>
      <c r="O166" s="464" t="e">
        <f t="shared" si="34"/>
        <v>#DIV/0!</v>
      </c>
      <c r="P166" s="464" t="e">
        <f t="shared" si="34"/>
        <v>#DIV/0!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7304.6</v>
      </c>
      <c r="F167" s="465">
        <f>F118+F165</f>
        <v>638.55000000000007</v>
      </c>
      <c r="G167" s="465">
        <f>G118+G165</f>
        <v>7696.0499999999993</v>
      </c>
      <c r="I167" s="466">
        <f t="shared" ref="I167:P167" si="35">I85+I165+I99+I105+I111+I116</f>
        <v>0</v>
      </c>
      <c r="J167" s="467">
        <f t="shared" si="35"/>
        <v>0</v>
      </c>
      <c r="K167" s="467">
        <f t="shared" si="35"/>
        <v>0</v>
      </c>
      <c r="L167" s="467">
        <f t="shared" si="35"/>
        <v>0</v>
      </c>
      <c r="M167" s="467">
        <f t="shared" si="35"/>
        <v>0</v>
      </c>
      <c r="N167" s="467">
        <f t="shared" si="35"/>
        <v>638.55000000000007</v>
      </c>
      <c r="O167" s="467">
        <f t="shared" si="35"/>
        <v>0</v>
      </c>
      <c r="P167" s="468">
        <f t="shared" si="35"/>
        <v>638.55000000000007</v>
      </c>
    </row>
    <row r="168" spans="1:17" ht="18" customHeight="1" x14ac:dyDescent="0.25">
      <c r="C168" s="98"/>
      <c r="D168" s="98"/>
      <c r="E168" s="336">
        <f>E167/E16</f>
        <v>0.96736856045556885</v>
      </c>
      <c r="F168" s="336" t="e">
        <f>F167/F16</f>
        <v>#DIV/0!</v>
      </c>
      <c r="G168" s="469"/>
      <c r="I168" s="336" t="e">
        <f t="shared" ref="I168:P168" si="36">I167/I16</f>
        <v>#DIV/0!</v>
      </c>
      <c r="J168" s="336" t="e">
        <f t="shared" si="36"/>
        <v>#DIV/0!</v>
      </c>
      <c r="K168" s="336" t="e">
        <f t="shared" si="36"/>
        <v>#DIV/0!</v>
      </c>
      <c r="L168" s="336" t="e">
        <f t="shared" si="36"/>
        <v>#DIV/0!</v>
      </c>
      <c r="M168" s="336" t="e">
        <f t="shared" si="36"/>
        <v>#DIV/0!</v>
      </c>
      <c r="N168" s="336" t="e">
        <f t="shared" si="36"/>
        <v>#DIV/0!</v>
      </c>
      <c r="O168" s="336" t="e">
        <f t="shared" si="36"/>
        <v>#DIV/0!</v>
      </c>
      <c r="P168" s="336" t="e">
        <f t="shared" si="36"/>
        <v>#DIV/0!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f>Abr!F180</f>
        <v>-1320.6899999999989</v>
      </c>
      <c r="F171" s="365">
        <f>Abr!F180</f>
        <v>-1320.6899999999989</v>
      </c>
      <c r="G171" s="365"/>
      <c r="I171" s="477">
        <f>F171</f>
        <v>-1320.6899999999989</v>
      </c>
      <c r="J171" s="477">
        <f t="shared" ref="J171:O171" si="37">I180</f>
        <v>-1320.6899999999989</v>
      </c>
      <c r="K171" s="477">
        <f t="shared" si="37"/>
        <v>-1320.6899999999989</v>
      </c>
      <c r="L171" s="477">
        <f t="shared" si="37"/>
        <v>-1320.6899999999989</v>
      </c>
      <c r="M171" s="477">
        <f t="shared" si="37"/>
        <v>-1320.6899999999989</v>
      </c>
      <c r="N171" s="477">
        <f t="shared" si="37"/>
        <v>-1320.6899999999989</v>
      </c>
      <c r="O171" s="477">
        <f t="shared" si="37"/>
        <v>-1959.2399999999989</v>
      </c>
      <c r="P171" s="477">
        <f>E171</f>
        <v>-1320.6899999999989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7551</v>
      </c>
      <c r="F172" s="365">
        <f>F16</f>
        <v>0</v>
      </c>
      <c r="G172" s="365">
        <f>F172-E172</f>
        <v>-7551</v>
      </c>
      <c r="I172" s="478">
        <f t="shared" ref="I172:P172" si="38">I16</f>
        <v>0</v>
      </c>
      <c r="J172" s="478">
        <f t="shared" si="38"/>
        <v>0</v>
      </c>
      <c r="K172" s="478">
        <f t="shared" si="38"/>
        <v>0</v>
      </c>
      <c r="L172" s="478">
        <f t="shared" si="38"/>
        <v>0</v>
      </c>
      <c r="M172" s="478">
        <f t="shared" si="38"/>
        <v>0</v>
      </c>
      <c r="N172" s="478">
        <f t="shared" si="38"/>
        <v>0</v>
      </c>
      <c r="O172" s="478">
        <f t="shared" si="38"/>
        <v>0</v>
      </c>
      <c r="P172" s="478">
        <f t="shared" si="38"/>
        <v>0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39">I27</f>
        <v>0</v>
      </c>
      <c r="J173" s="480">
        <f t="shared" si="39"/>
        <v>0</v>
      </c>
      <c r="K173" s="480">
        <f t="shared" si="39"/>
        <v>0</v>
      </c>
      <c r="L173" s="480">
        <f t="shared" si="39"/>
        <v>0</v>
      </c>
      <c r="M173" s="480">
        <f t="shared" si="39"/>
        <v>0</v>
      </c>
      <c r="N173" s="480">
        <f t="shared" si="39"/>
        <v>0</v>
      </c>
      <c r="O173" s="480">
        <f t="shared" si="39"/>
        <v>0</v>
      </c>
      <c r="P173" s="480">
        <f t="shared" si="39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5224.7</v>
      </c>
      <c r="F174" s="365">
        <f>F85</f>
        <v>638.55000000000007</v>
      </c>
      <c r="G174" s="365">
        <f t="shared" ref="G174:G179" si="40">E174-F174</f>
        <v>4586.1499999999996</v>
      </c>
      <c r="I174" s="480">
        <f t="shared" ref="I174:P174" si="41">I85</f>
        <v>0</v>
      </c>
      <c r="J174" s="480">
        <f t="shared" si="41"/>
        <v>0</v>
      </c>
      <c r="K174" s="480">
        <f t="shared" si="41"/>
        <v>0</v>
      </c>
      <c r="L174" s="480">
        <f t="shared" si="41"/>
        <v>0</v>
      </c>
      <c r="M174" s="480">
        <f t="shared" si="41"/>
        <v>0</v>
      </c>
      <c r="N174" s="480">
        <f t="shared" si="41"/>
        <v>638.55000000000007</v>
      </c>
      <c r="O174" s="480">
        <f t="shared" si="41"/>
        <v>0</v>
      </c>
      <c r="P174" s="480">
        <f t="shared" si="41"/>
        <v>638.55000000000007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180</v>
      </c>
      <c r="F175" s="365">
        <f>F99</f>
        <v>0</v>
      </c>
      <c r="G175" s="365">
        <f t="shared" si="40"/>
        <v>180</v>
      </c>
      <c r="I175" s="480">
        <f t="shared" ref="I175:P175" si="42">I99</f>
        <v>0</v>
      </c>
      <c r="J175" s="480">
        <f t="shared" si="42"/>
        <v>0</v>
      </c>
      <c r="K175" s="480">
        <f t="shared" si="42"/>
        <v>0</v>
      </c>
      <c r="L175" s="480">
        <f t="shared" si="42"/>
        <v>0</v>
      </c>
      <c r="M175" s="480">
        <f t="shared" si="42"/>
        <v>0</v>
      </c>
      <c r="N175" s="480">
        <f t="shared" si="42"/>
        <v>0</v>
      </c>
      <c r="O175" s="480">
        <f t="shared" si="42"/>
        <v>0</v>
      </c>
      <c r="P175" s="480">
        <f t="shared" si="42"/>
        <v>0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0</v>
      </c>
      <c r="G176" s="365">
        <f t="shared" si="40"/>
        <v>850</v>
      </c>
      <c r="I176" s="480">
        <f t="shared" ref="I176:P176" si="43">I105</f>
        <v>0</v>
      </c>
      <c r="J176" s="480">
        <f t="shared" si="43"/>
        <v>0</v>
      </c>
      <c r="K176" s="480">
        <f t="shared" si="43"/>
        <v>0</v>
      </c>
      <c r="L176" s="480">
        <f t="shared" si="43"/>
        <v>0</v>
      </c>
      <c r="M176" s="480">
        <f t="shared" si="43"/>
        <v>0</v>
      </c>
      <c r="N176" s="480">
        <f t="shared" si="43"/>
        <v>0</v>
      </c>
      <c r="O176" s="480">
        <f t="shared" si="43"/>
        <v>0</v>
      </c>
      <c r="P176" s="480">
        <f t="shared" si="43"/>
        <v>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0"/>
        <v>0</v>
      </c>
      <c r="I177" s="480">
        <f t="shared" ref="I177:P177" si="44">I111</f>
        <v>0</v>
      </c>
      <c r="J177" s="480">
        <f t="shared" si="44"/>
        <v>0</v>
      </c>
      <c r="K177" s="480">
        <f t="shared" si="44"/>
        <v>0</v>
      </c>
      <c r="L177" s="480">
        <f t="shared" si="44"/>
        <v>0</v>
      </c>
      <c r="M177" s="480">
        <f t="shared" si="44"/>
        <v>0</v>
      </c>
      <c r="N177" s="480">
        <f t="shared" si="44"/>
        <v>0</v>
      </c>
      <c r="O177" s="480">
        <f t="shared" si="44"/>
        <v>0</v>
      </c>
      <c r="P177" s="480">
        <f t="shared" si="44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0"/>
        <v>0</v>
      </c>
      <c r="I178" s="480">
        <f t="shared" ref="I178:P178" si="45">I116</f>
        <v>0</v>
      </c>
      <c r="J178" s="480">
        <f t="shared" si="45"/>
        <v>0</v>
      </c>
      <c r="K178" s="480">
        <f t="shared" si="45"/>
        <v>0</v>
      </c>
      <c r="L178" s="480">
        <f t="shared" si="45"/>
        <v>0</v>
      </c>
      <c r="M178" s="480">
        <f t="shared" si="45"/>
        <v>0</v>
      </c>
      <c r="N178" s="480">
        <f t="shared" si="45"/>
        <v>0</v>
      </c>
      <c r="O178" s="480">
        <f t="shared" si="45"/>
        <v>0</v>
      </c>
      <c r="P178" s="480">
        <f t="shared" si="45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1049.9000000000001</v>
      </c>
      <c r="F179" s="365">
        <f>F165</f>
        <v>0</v>
      </c>
      <c r="G179" s="365">
        <f t="shared" si="40"/>
        <v>1049.9000000000001</v>
      </c>
      <c r="I179" s="480">
        <f t="shared" ref="I179:P179" si="46">I165</f>
        <v>0</v>
      </c>
      <c r="J179" s="480">
        <f t="shared" si="46"/>
        <v>0</v>
      </c>
      <c r="K179" s="480">
        <f t="shared" si="46"/>
        <v>0</v>
      </c>
      <c r="L179" s="480">
        <f t="shared" si="46"/>
        <v>0</v>
      </c>
      <c r="M179" s="480">
        <f t="shared" si="46"/>
        <v>0</v>
      </c>
      <c r="N179" s="480">
        <f t="shared" si="46"/>
        <v>0</v>
      </c>
      <c r="O179" s="480">
        <f t="shared" si="46"/>
        <v>0</v>
      </c>
      <c r="P179" s="480">
        <f t="shared" si="46"/>
        <v>0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-1074.2899999999991</v>
      </c>
      <c r="F180" s="365">
        <f>F171+F172-SUM(F173:F179)</f>
        <v>-1959.2399999999989</v>
      </c>
      <c r="G180" s="365">
        <f>F180-E180</f>
        <v>-884.94999999999982</v>
      </c>
      <c r="I180" s="481">
        <f t="shared" ref="I180:P180" si="47">I171+I172-SUM(I173:I179)</f>
        <v>-1320.6899999999989</v>
      </c>
      <c r="J180" s="481">
        <f t="shared" si="47"/>
        <v>-1320.6899999999989</v>
      </c>
      <c r="K180" s="481">
        <f t="shared" si="47"/>
        <v>-1320.6899999999989</v>
      </c>
      <c r="L180" s="481">
        <f t="shared" si="47"/>
        <v>-1320.6899999999989</v>
      </c>
      <c r="M180" s="481">
        <f t="shared" si="47"/>
        <v>-1320.6899999999989</v>
      </c>
      <c r="N180" s="481">
        <f t="shared" si="47"/>
        <v>-1959.2399999999989</v>
      </c>
      <c r="O180" s="481">
        <f t="shared" si="47"/>
        <v>-1959.2399999999989</v>
      </c>
      <c r="P180" s="481">
        <f t="shared" si="47"/>
        <v>-1959.2399999999989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1058"/>
  <sheetViews>
    <sheetView zoomScale="75" zoomScaleNormal="75" workbookViewId="0">
      <pane xSplit="3" ySplit="6" topLeftCell="J85" activePane="bottomRight" state="frozen"/>
      <selection pane="topRight" activeCell="J1" sqref="J1"/>
      <selection pane="bottomLeft" activeCell="A52" sqref="A52"/>
      <selection pane="bottomRight" activeCell="N94" sqref="N94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1.7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Junho</v>
      </c>
      <c r="F5" s="632"/>
      <c r="G5" s="632"/>
      <c r="I5" s="633" t="s">
        <v>256</v>
      </c>
      <c r="J5" s="633"/>
      <c r="K5" s="633"/>
      <c r="L5" s="633"/>
      <c r="M5" s="633"/>
      <c r="N5" s="633"/>
      <c r="O5" s="633"/>
      <c r="P5" s="633"/>
    </row>
    <row r="6" spans="1:17" ht="21.7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Familiar'!J7</f>
        <v>7216</v>
      </c>
      <c r="F7" s="392">
        <f t="shared" ref="F7:F15" si="0">P7</f>
        <v>0</v>
      </c>
      <c r="G7" s="393">
        <f t="shared" ref="G7:G15" si="1">F7-E7</f>
        <v>-7216</v>
      </c>
      <c r="I7" s="281"/>
      <c r="J7" s="281"/>
      <c r="K7" s="281"/>
      <c r="L7" s="281"/>
      <c r="M7" s="281"/>
      <c r="N7" s="281"/>
      <c r="O7" s="281"/>
      <c r="P7" s="155">
        <f t="shared" ref="P7:P15" si="2">SUM(I7:O7)</f>
        <v>0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Familiar'!J8</f>
        <v>335</v>
      </c>
      <c r="F8" s="392">
        <f t="shared" si="0"/>
        <v>0</v>
      </c>
      <c r="G8" s="393">
        <f t="shared" si="1"/>
        <v>-335</v>
      </c>
      <c r="I8" s="281"/>
      <c r="J8" s="281"/>
      <c r="K8" s="281"/>
      <c r="L8" s="281"/>
      <c r="M8" s="281"/>
      <c r="N8" s="281"/>
      <c r="O8" s="281"/>
      <c r="P8" s="155">
        <f t="shared" si="2"/>
        <v>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Familiar'!J9</f>
        <v>0</v>
      </c>
      <c r="F9" s="392">
        <f t="shared" si="0"/>
        <v>0</v>
      </c>
      <c r="G9" s="393">
        <f t="shared" si="1"/>
        <v>0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Familiar'!J10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81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Familiar'!J11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Familiar'!J12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Familiar'!J13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Familiar'!J14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Familiar'!J15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7551</v>
      </c>
      <c r="F16" s="401">
        <f>SUM(F7:F15)</f>
        <v>0</v>
      </c>
      <c r="G16" s="402">
        <f>SUM(G7:G15)</f>
        <v>-7551</v>
      </c>
      <c r="I16" s="401">
        <f t="shared" ref="I16:P16" si="3">SUM(I7:I15)</f>
        <v>0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0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Familiar'!J19</f>
        <v>0</v>
      </c>
      <c r="F19" s="392">
        <f t="shared" ref="F19:F26" si="4">P19</f>
        <v>0</v>
      </c>
      <c r="G19" s="393">
        <f t="shared" ref="G19:G26" si="5">F19-E19</f>
        <v>0</v>
      </c>
      <c r="I19" s="281"/>
      <c r="J19" s="281"/>
      <c r="K19" s="281"/>
      <c r="L19" s="281"/>
      <c r="M19" s="281"/>
      <c r="N19" s="281"/>
      <c r="O19" s="281"/>
      <c r="P19" s="155">
        <f t="shared" ref="P19:P26" si="6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Familiar'!J20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6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Familiar'!J21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6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Familiar'!J22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6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Familiar'!J23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6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Familiar'!J24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6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Familiar'!J25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6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Familiar'!J26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6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7">SUM(I19:I26)</f>
        <v>0</v>
      </c>
      <c r="J27" s="415">
        <f t="shared" si="7"/>
        <v>0</v>
      </c>
      <c r="K27" s="415">
        <f t="shared" si="7"/>
        <v>0</v>
      </c>
      <c r="L27" s="415">
        <f t="shared" si="7"/>
        <v>0</v>
      </c>
      <c r="M27" s="415">
        <f t="shared" si="7"/>
        <v>0</v>
      </c>
      <c r="N27" s="415">
        <f t="shared" si="7"/>
        <v>0</v>
      </c>
      <c r="O27" s="415">
        <f t="shared" si="7"/>
        <v>0</v>
      </c>
      <c r="P27" s="415">
        <f t="shared" si="7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 t="e">
        <f>F27/F16</f>
        <v>#DIV/0!</v>
      </c>
      <c r="G28" s="420"/>
      <c r="I28" s="419" t="e">
        <f t="shared" ref="I28:P28" si="8">I27/I16</f>
        <v>#DIV/0!</v>
      </c>
      <c r="J28" s="419" t="e">
        <f t="shared" si="8"/>
        <v>#DIV/0!</v>
      </c>
      <c r="K28" s="419" t="e">
        <f t="shared" si="8"/>
        <v>#DIV/0!</v>
      </c>
      <c r="L28" s="419" t="e">
        <f t="shared" si="8"/>
        <v>#DIV/0!</v>
      </c>
      <c r="M28" s="419" t="e">
        <f t="shared" si="8"/>
        <v>#DIV/0!</v>
      </c>
      <c r="N28" s="419" t="e">
        <f t="shared" si="8"/>
        <v>#DIV/0!</v>
      </c>
      <c r="O28" s="419" t="e">
        <f t="shared" si="8"/>
        <v>#DIV/0!</v>
      </c>
      <c r="P28" s="419" t="e">
        <f t="shared" si="8"/>
        <v>#DIV/0!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2.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Familiar'!J31</f>
        <v>0</v>
      </c>
      <c r="F31" s="392">
        <f t="shared" ref="F31:F62" si="9">P31</f>
        <v>0</v>
      </c>
      <c r="G31" s="393">
        <f t="shared" ref="G31:G62" si="10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1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Familiar'!J32</f>
        <v>0</v>
      </c>
      <c r="F32" s="392">
        <f t="shared" si="9"/>
        <v>0</v>
      </c>
      <c r="G32" s="393">
        <f t="shared" si="10"/>
        <v>0</v>
      </c>
      <c r="I32" s="281"/>
      <c r="J32" s="281"/>
      <c r="K32" s="281"/>
      <c r="L32" s="281"/>
      <c r="M32" s="281"/>
      <c r="N32" s="281"/>
      <c r="O32" s="281"/>
      <c r="P32" s="155">
        <f t="shared" si="11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Familiar'!J33</f>
        <v>0</v>
      </c>
      <c r="F33" s="392">
        <f t="shared" si="9"/>
        <v>0</v>
      </c>
      <c r="G33" s="393">
        <f t="shared" si="10"/>
        <v>0</v>
      </c>
      <c r="I33" s="281"/>
      <c r="J33" s="281"/>
      <c r="K33" s="281"/>
      <c r="L33" s="281"/>
      <c r="M33" s="281"/>
      <c r="N33" s="281"/>
      <c r="O33" s="281"/>
      <c r="P33" s="155">
        <f t="shared" si="11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Familiar'!J34</f>
        <v>0</v>
      </c>
      <c r="F34" s="392">
        <f t="shared" si="9"/>
        <v>0</v>
      </c>
      <c r="G34" s="393">
        <f t="shared" si="10"/>
        <v>0</v>
      </c>
      <c r="I34" s="281"/>
      <c r="J34" s="281"/>
      <c r="K34" s="281"/>
      <c r="L34" s="281"/>
      <c r="M34" s="281"/>
      <c r="N34" s="281"/>
      <c r="O34" s="281"/>
      <c r="P34" s="155">
        <f t="shared" si="11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Familiar'!J35</f>
        <v>184.7</v>
      </c>
      <c r="F35" s="392">
        <f t="shared" si="9"/>
        <v>0</v>
      </c>
      <c r="G35" s="393">
        <f t="shared" si="10"/>
        <v>184.7</v>
      </c>
      <c r="I35" s="281"/>
      <c r="J35" s="281"/>
      <c r="K35" s="281"/>
      <c r="L35" s="281"/>
      <c r="M35" s="281"/>
      <c r="N35" s="281"/>
      <c r="O35" s="281"/>
      <c r="P35" s="155">
        <f t="shared" si="11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Familiar'!J36</f>
        <v>50</v>
      </c>
      <c r="F36" s="392">
        <f t="shared" si="9"/>
        <v>0</v>
      </c>
      <c r="G36" s="393">
        <f t="shared" si="10"/>
        <v>50</v>
      </c>
      <c r="I36" s="281"/>
      <c r="J36" s="281"/>
      <c r="K36" s="281"/>
      <c r="L36" s="281"/>
      <c r="M36" s="281"/>
      <c r="N36" s="281"/>
      <c r="O36" s="281"/>
      <c r="P36" s="155">
        <f t="shared" si="11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Familiar'!J37</f>
        <v>0</v>
      </c>
      <c r="F37" s="392">
        <f t="shared" si="9"/>
        <v>0</v>
      </c>
      <c r="G37" s="393">
        <f t="shared" si="10"/>
        <v>0</v>
      </c>
      <c r="I37" s="281"/>
      <c r="J37" s="281"/>
      <c r="K37" s="281"/>
      <c r="L37" s="281"/>
      <c r="M37" s="281"/>
      <c r="N37" s="281"/>
      <c r="O37" s="281"/>
      <c r="P37" s="155">
        <f t="shared" si="11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Familiar'!J38</f>
        <v>0</v>
      </c>
      <c r="F38" s="392">
        <f t="shared" si="9"/>
        <v>0</v>
      </c>
      <c r="G38" s="393">
        <f t="shared" si="10"/>
        <v>0</v>
      </c>
      <c r="I38" s="281"/>
      <c r="J38" s="281"/>
      <c r="K38" s="281"/>
      <c r="L38" s="281"/>
      <c r="M38" s="281"/>
      <c r="N38" s="281"/>
      <c r="O38" s="281"/>
      <c r="P38" s="155">
        <f t="shared" si="11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Familiar'!J39</f>
        <v>0</v>
      </c>
      <c r="F39" s="392">
        <f t="shared" si="9"/>
        <v>0</v>
      </c>
      <c r="G39" s="393">
        <f t="shared" si="10"/>
        <v>0</v>
      </c>
      <c r="I39" s="281"/>
      <c r="J39" s="281"/>
      <c r="K39" s="281"/>
      <c r="L39" s="281"/>
      <c r="M39" s="281"/>
      <c r="N39" s="281"/>
      <c r="O39" s="281"/>
      <c r="P39" s="155">
        <f t="shared" si="11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Familiar'!J40</f>
        <v>3100</v>
      </c>
      <c r="F40" s="392">
        <f t="shared" si="9"/>
        <v>0</v>
      </c>
      <c r="G40" s="393">
        <f t="shared" si="10"/>
        <v>3100</v>
      </c>
      <c r="I40" s="281"/>
      <c r="J40" s="281"/>
      <c r="K40" s="281"/>
      <c r="L40" s="281"/>
      <c r="M40" s="281"/>
      <c r="N40" s="281"/>
      <c r="O40" s="281"/>
      <c r="P40" s="155">
        <f t="shared" si="11"/>
        <v>0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Familiar'!J41</f>
        <v>0</v>
      </c>
      <c r="F41" s="392">
        <f t="shared" si="9"/>
        <v>0</v>
      </c>
      <c r="G41" s="393">
        <f t="shared" si="10"/>
        <v>0</v>
      </c>
      <c r="I41" s="281"/>
      <c r="J41" s="281"/>
      <c r="K41" s="281"/>
      <c r="L41" s="281"/>
      <c r="M41" s="281"/>
      <c r="N41" s="281"/>
      <c r="O41" s="281"/>
      <c r="P41" s="155">
        <f t="shared" si="11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Familiar'!J42</f>
        <v>0</v>
      </c>
      <c r="F42" s="392">
        <f t="shared" si="9"/>
        <v>0</v>
      </c>
      <c r="G42" s="393">
        <f t="shared" si="10"/>
        <v>0</v>
      </c>
      <c r="I42" s="281"/>
      <c r="J42" s="281"/>
      <c r="K42" s="281"/>
      <c r="L42" s="281"/>
      <c r="M42" s="281"/>
      <c r="N42" s="299"/>
      <c r="O42" s="281"/>
      <c r="P42" s="134">
        <f t="shared" si="11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Familiar'!J43</f>
        <v>0</v>
      </c>
      <c r="F43" s="392">
        <f t="shared" si="9"/>
        <v>0</v>
      </c>
      <c r="G43" s="393">
        <f t="shared" si="10"/>
        <v>0</v>
      </c>
      <c r="I43" s="281"/>
      <c r="J43" s="281"/>
      <c r="K43" s="281"/>
      <c r="L43" s="281"/>
      <c r="M43" s="281"/>
      <c r="N43" s="281"/>
      <c r="O43" s="281"/>
      <c r="P43" s="155">
        <f t="shared" si="11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Familiar'!J44</f>
        <v>0</v>
      </c>
      <c r="F44" s="392">
        <f t="shared" si="9"/>
        <v>0</v>
      </c>
      <c r="G44" s="393">
        <f t="shared" si="10"/>
        <v>0</v>
      </c>
      <c r="I44" s="281"/>
      <c r="J44" s="281"/>
      <c r="K44" s="281"/>
      <c r="L44" s="281"/>
      <c r="M44" s="281"/>
      <c r="N44" s="281"/>
      <c r="O44" s="281"/>
      <c r="P44" s="155">
        <f t="shared" si="11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Familiar'!J45</f>
        <v>0</v>
      </c>
      <c r="F45" s="392">
        <f t="shared" si="9"/>
        <v>0</v>
      </c>
      <c r="G45" s="393">
        <f t="shared" si="10"/>
        <v>0</v>
      </c>
      <c r="I45" s="281"/>
      <c r="J45" s="281"/>
      <c r="K45" s="281"/>
      <c r="L45" s="281"/>
      <c r="M45" s="281"/>
      <c r="N45" s="281"/>
      <c r="O45" s="281"/>
      <c r="P45" s="155">
        <f t="shared" si="11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Familiar'!J46</f>
        <v>400</v>
      </c>
      <c r="F46" s="392">
        <f t="shared" si="9"/>
        <v>0</v>
      </c>
      <c r="G46" s="393">
        <f t="shared" si="10"/>
        <v>400</v>
      </c>
      <c r="I46" s="281"/>
      <c r="J46" s="281"/>
      <c r="K46" s="281"/>
      <c r="L46" s="281"/>
      <c r="M46" s="281"/>
      <c r="N46" s="281"/>
      <c r="O46" s="281"/>
      <c r="P46" s="155">
        <f t="shared" si="11"/>
        <v>0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Familiar'!J47</f>
        <v>555</v>
      </c>
      <c r="F47" s="392">
        <f t="shared" si="9"/>
        <v>430.9</v>
      </c>
      <c r="G47" s="393">
        <f t="shared" si="10"/>
        <v>124.10000000000002</v>
      </c>
      <c r="I47" s="281"/>
      <c r="J47" s="281"/>
      <c r="K47" s="281"/>
      <c r="L47" s="281"/>
      <c r="M47" s="281"/>
      <c r="N47" s="281">
        <v>430.9</v>
      </c>
      <c r="O47" s="281"/>
      <c r="P47" s="155">
        <f t="shared" si="11"/>
        <v>430.9</v>
      </c>
      <c r="Q47" s="412" t="s">
        <v>257</v>
      </c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Familiar'!J48</f>
        <v>0</v>
      </c>
      <c r="F48" s="392">
        <f t="shared" si="9"/>
        <v>0</v>
      </c>
      <c r="G48" s="393">
        <f t="shared" si="10"/>
        <v>0</v>
      </c>
      <c r="I48" s="281"/>
      <c r="J48" s="281"/>
      <c r="K48" s="281"/>
      <c r="L48" s="281"/>
      <c r="M48" s="281"/>
      <c r="N48" s="281"/>
      <c r="O48" s="281"/>
      <c r="P48" s="155">
        <f t="shared" si="11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Familiar'!J49</f>
        <v>0</v>
      </c>
      <c r="F49" s="392">
        <f t="shared" si="9"/>
        <v>0</v>
      </c>
      <c r="G49" s="393">
        <f t="shared" si="10"/>
        <v>0</v>
      </c>
      <c r="I49" s="281"/>
      <c r="J49" s="281"/>
      <c r="K49" s="281"/>
      <c r="L49" s="281"/>
      <c r="M49" s="281"/>
      <c r="N49" s="281"/>
      <c r="O49" s="281"/>
      <c r="P49" s="155">
        <f t="shared" si="11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Familiar'!J50</f>
        <v>0</v>
      </c>
      <c r="F50" s="392">
        <f t="shared" si="9"/>
        <v>0</v>
      </c>
      <c r="G50" s="393">
        <f t="shared" si="10"/>
        <v>0</v>
      </c>
      <c r="I50" s="281"/>
      <c r="J50" s="281"/>
      <c r="K50" s="281"/>
      <c r="L50" s="281"/>
      <c r="M50" s="281"/>
      <c r="N50" s="281"/>
      <c r="O50" s="281"/>
      <c r="P50" s="155">
        <f t="shared" si="11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Familiar'!J51</f>
        <v>0</v>
      </c>
      <c r="F51" s="392">
        <f t="shared" si="9"/>
        <v>0</v>
      </c>
      <c r="G51" s="393">
        <f t="shared" si="10"/>
        <v>0</v>
      </c>
      <c r="I51" s="281"/>
      <c r="J51" s="281"/>
      <c r="K51" s="281"/>
      <c r="L51" s="281"/>
      <c r="M51" s="281"/>
      <c r="N51" s="281"/>
      <c r="O51" s="281"/>
      <c r="P51" s="155">
        <f t="shared" si="11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Familiar'!J52</f>
        <v>0</v>
      </c>
      <c r="F52" s="392">
        <f t="shared" si="9"/>
        <v>0</v>
      </c>
      <c r="G52" s="393">
        <f t="shared" si="10"/>
        <v>0</v>
      </c>
      <c r="I52" s="281"/>
      <c r="J52" s="281"/>
      <c r="K52" s="281"/>
      <c r="L52" s="281"/>
      <c r="M52" s="281"/>
      <c r="N52" s="281"/>
      <c r="O52" s="281"/>
      <c r="P52" s="155">
        <f t="shared" si="11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Familiar'!J53</f>
        <v>0</v>
      </c>
      <c r="F53" s="392">
        <f t="shared" si="9"/>
        <v>0</v>
      </c>
      <c r="G53" s="393">
        <f t="shared" si="10"/>
        <v>0</v>
      </c>
      <c r="I53" s="281"/>
      <c r="J53" s="281"/>
      <c r="K53" s="281"/>
      <c r="L53" s="281"/>
      <c r="M53" s="281"/>
      <c r="N53" s="281"/>
      <c r="O53" s="281"/>
      <c r="P53" s="155">
        <f t="shared" si="11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Familiar'!J54</f>
        <v>0</v>
      </c>
      <c r="F54" s="392">
        <f t="shared" si="9"/>
        <v>0</v>
      </c>
      <c r="G54" s="393">
        <f t="shared" si="10"/>
        <v>0</v>
      </c>
      <c r="I54" s="281"/>
      <c r="J54" s="281"/>
      <c r="K54" s="281"/>
      <c r="L54" s="281"/>
      <c r="M54" s="281"/>
      <c r="N54" s="281"/>
      <c r="O54" s="281"/>
      <c r="P54" s="155">
        <f t="shared" si="11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Familiar'!J55</f>
        <v>80</v>
      </c>
      <c r="F55" s="392">
        <f t="shared" si="9"/>
        <v>0</v>
      </c>
      <c r="G55" s="393">
        <f t="shared" si="10"/>
        <v>80</v>
      </c>
      <c r="I55" s="281"/>
      <c r="J55" s="281"/>
      <c r="K55" s="281"/>
      <c r="L55" s="281"/>
      <c r="M55" s="281"/>
      <c r="N55" s="281"/>
      <c r="O55" s="281"/>
      <c r="P55" s="155">
        <f t="shared" si="11"/>
        <v>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Familiar'!J56</f>
        <v>0</v>
      </c>
      <c r="F56" s="392">
        <f t="shared" si="9"/>
        <v>0</v>
      </c>
      <c r="G56" s="393">
        <f t="shared" si="10"/>
        <v>0</v>
      </c>
      <c r="I56" s="281"/>
      <c r="J56" s="281"/>
      <c r="K56" s="281"/>
      <c r="L56" s="281"/>
      <c r="M56" s="281"/>
      <c r="N56" s="281"/>
      <c r="O56" s="281"/>
      <c r="P56" s="155">
        <f t="shared" si="11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Familiar'!J57</f>
        <v>0</v>
      </c>
      <c r="F57" s="392">
        <f t="shared" si="9"/>
        <v>0</v>
      </c>
      <c r="G57" s="393">
        <f t="shared" si="10"/>
        <v>0</v>
      </c>
      <c r="I57" s="281"/>
      <c r="J57" s="281"/>
      <c r="K57" s="281"/>
      <c r="L57" s="281"/>
      <c r="M57" s="281"/>
      <c r="N57" s="281"/>
      <c r="O57" s="281"/>
      <c r="P57" s="155">
        <f t="shared" si="11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Familiar'!J58</f>
        <v>0</v>
      </c>
      <c r="F58" s="392">
        <f t="shared" si="9"/>
        <v>0</v>
      </c>
      <c r="G58" s="393">
        <f t="shared" si="10"/>
        <v>0</v>
      </c>
      <c r="I58" s="281"/>
      <c r="J58" s="281"/>
      <c r="K58" s="281"/>
      <c r="L58" s="281"/>
      <c r="M58" s="281"/>
      <c r="N58" s="281"/>
      <c r="O58" s="281"/>
      <c r="P58" s="155">
        <f t="shared" si="11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Familiar'!J59</f>
        <v>0</v>
      </c>
      <c r="F59" s="392">
        <f t="shared" si="9"/>
        <v>0</v>
      </c>
      <c r="G59" s="393">
        <f t="shared" si="10"/>
        <v>0</v>
      </c>
      <c r="I59" s="281"/>
      <c r="J59" s="281"/>
      <c r="K59" s="281"/>
      <c r="L59" s="281"/>
      <c r="M59" s="281"/>
      <c r="N59" s="281"/>
      <c r="O59" s="281"/>
      <c r="P59" s="155">
        <f t="shared" si="11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Familiar'!J60</f>
        <v>0</v>
      </c>
      <c r="F60" s="392">
        <f t="shared" si="9"/>
        <v>0</v>
      </c>
      <c r="G60" s="393">
        <f t="shared" si="10"/>
        <v>0</v>
      </c>
      <c r="I60" s="281"/>
      <c r="J60" s="281"/>
      <c r="K60" s="281"/>
      <c r="L60" s="281"/>
      <c r="M60" s="281"/>
      <c r="N60" s="281"/>
      <c r="O60" s="281"/>
      <c r="P60" s="155">
        <f t="shared" si="11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Familiar'!J61</f>
        <v>0</v>
      </c>
      <c r="F61" s="392">
        <f t="shared" si="9"/>
        <v>0</v>
      </c>
      <c r="G61" s="393">
        <f t="shared" si="10"/>
        <v>0</v>
      </c>
      <c r="I61" s="281"/>
      <c r="J61" s="281"/>
      <c r="K61" s="281"/>
      <c r="L61" s="281"/>
      <c r="M61" s="281"/>
      <c r="N61" s="281"/>
      <c r="O61" s="281"/>
      <c r="P61" s="155">
        <f t="shared" si="11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Familiar'!J62</f>
        <v>0</v>
      </c>
      <c r="F62" s="392">
        <f t="shared" si="9"/>
        <v>0</v>
      </c>
      <c r="G62" s="393">
        <f t="shared" si="10"/>
        <v>0</v>
      </c>
      <c r="I62" s="281"/>
      <c r="J62" s="281"/>
      <c r="K62" s="281"/>
      <c r="L62" s="281"/>
      <c r="M62" s="281"/>
      <c r="N62" s="281"/>
      <c r="O62" s="281"/>
      <c r="P62" s="155">
        <f t="shared" si="11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Familiar'!J63</f>
        <v>0</v>
      </c>
      <c r="F63" s="392">
        <f t="shared" ref="F63:F84" si="12">P63</f>
        <v>0</v>
      </c>
      <c r="G63" s="393">
        <f t="shared" ref="G63:G94" si="13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4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Familiar'!J64</f>
        <v>0</v>
      </c>
      <c r="F64" s="392">
        <f t="shared" si="12"/>
        <v>0</v>
      </c>
      <c r="G64" s="393">
        <f t="shared" si="13"/>
        <v>0</v>
      </c>
      <c r="I64" s="281"/>
      <c r="J64" s="281"/>
      <c r="K64" s="281"/>
      <c r="L64" s="281"/>
      <c r="M64" s="281"/>
      <c r="N64" s="281"/>
      <c r="O64" s="281"/>
      <c r="P64" s="155">
        <f t="shared" si="14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Familiar'!J65</f>
        <v>0</v>
      </c>
      <c r="F65" s="392">
        <f t="shared" si="12"/>
        <v>0</v>
      </c>
      <c r="G65" s="393">
        <f t="shared" si="13"/>
        <v>0</v>
      </c>
      <c r="I65" s="281"/>
      <c r="J65" s="281"/>
      <c r="K65" s="281"/>
      <c r="L65" s="281"/>
      <c r="M65" s="281"/>
      <c r="N65" s="281"/>
      <c r="O65" s="281"/>
      <c r="P65" s="155">
        <f t="shared" si="14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Familiar'!J66</f>
        <v>0</v>
      </c>
      <c r="F66" s="392">
        <f t="shared" si="12"/>
        <v>0</v>
      </c>
      <c r="G66" s="393">
        <f t="shared" si="13"/>
        <v>0</v>
      </c>
      <c r="I66" s="281"/>
      <c r="J66" s="281"/>
      <c r="K66" s="281"/>
      <c r="L66" s="281"/>
      <c r="M66" s="281"/>
      <c r="N66" s="281"/>
      <c r="O66" s="281"/>
      <c r="P66" s="155">
        <f t="shared" si="14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Familiar'!J67</f>
        <v>150</v>
      </c>
      <c r="F67" s="392">
        <f t="shared" si="12"/>
        <v>146.83000000000001</v>
      </c>
      <c r="G67" s="393">
        <f t="shared" si="13"/>
        <v>3.1699999999999875</v>
      </c>
      <c r="I67" s="281"/>
      <c r="J67" s="281"/>
      <c r="K67" s="281"/>
      <c r="L67" s="281"/>
      <c r="M67" s="281"/>
      <c r="N67" s="281">
        <v>146.83000000000001</v>
      </c>
      <c r="O67" s="281"/>
      <c r="P67" s="155">
        <f t="shared" si="14"/>
        <v>146.83000000000001</v>
      </c>
      <c r="Q67" s="412" t="s">
        <v>258</v>
      </c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Familiar'!J68</f>
        <v>225</v>
      </c>
      <c r="F68" s="392">
        <f t="shared" si="12"/>
        <v>0</v>
      </c>
      <c r="G68" s="393">
        <f t="shared" si="13"/>
        <v>225</v>
      </c>
      <c r="I68" s="281"/>
      <c r="J68" s="281"/>
      <c r="K68" s="281"/>
      <c r="L68" s="281"/>
      <c r="M68" s="281"/>
      <c r="N68" s="281"/>
      <c r="O68" s="281"/>
      <c r="P68" s="155">
        <f t="shared" si="14"/>
        <v>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Familiar'!J69</f>
        <v>0</v>
      </c>
      <c r="F69" s="392">
        <f t="shared" si="12"/>
        <v>0</v>
      </c>
      <c r="G69" s="393">
        <f t="shared" si="13"/>
        <v>0</v>
      </c>
      <c r="I69" s="281"/>
      <c r="J69" s="281"/>
      <c r="K69" s="281"/>
      <c r="L69" s="281"/>
      <c r="M69" s="281"/>
      <c r="N69" s="281"/>
      <c r="O69" s="281"/>
      <c r="P69" s="155">
        <f t="shared" si="14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Familiar'!J70</f>
        <v>0</v>
      </c>
      <c r="F70" s="392">
        <f t="shared" si="12"/>
        <v>0</v>
      </c>
      <c r="G70" s="393">
        <f t="shared" si="13"/>
        <v>0</v>
      </c>
      <c r="I70" s="281"/>
      <c r="J70" s="281"/>
      <c r="K70" s="281"/>
      <c r="L70" s="281"/>
      <c r="M70" s="281"/>
      <c r="N70" s="281"/>
      <c r="O70" s="281"/>
      <c r="P70" s="155">
        <f t="shared" si="14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Familiar'!J71</f>
        <v>0</v>
      </c>
      <c r="F71" s="392">
        <f t="shared" si="12"/>
        <v>0</v>
      </c>
      <c r="G71" s="393">
        <f t="shared" si="13"/>
        <v>0</v>
      </c>
      <c r="I71" s="281"/>
      <c r="J71" s="281"/>
      <c r="K71" s="281"/>
      <c r="L71" s="281"/>
      <c r="M71" s="281"/>
      <c r="N71" s="281"/>
      <c r="O71" s="281"/>
      <c r="P71" s="155">
        <f t="shared" si="14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Familiar'!J72</f>
        <v>0</v>
      </c>
      <c r="F72" s="392">
        <f t="shared" si="12"/>
        <v>0</v>
      </c>
      <c r="G72" s="393">
        <f t="shared" si="13"/>
        <v>0</v>
      </c>
      <c r="I72" s="281"/>
      <c r="J72" s="281"/>
      <c r="K72" s="281"/>
      <c r="L72" s="281"/>
      <c r="M72" s="281"/>
      <c r="N72" s="281"/>
      <c r="O72" s="281"/>
      <c r="P72" s="155">
        <f t="shared" si="14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Familiar'!J73</f>
        <v>190</v>
      </c>
      <c r="F73" s="392">
        <f t="shared" si="12"/>
        <v>60.82</v>
      </c>
      <c r="G73" s="393">
        <f t="shared" si="13"/>
        <v>129.18</v>
      </c>
      <c r="I73" s="281"/>
      <c r="J73" s="281"/>
      <c r="K73" s="281"/>
      <c r="L73" s="281"/>
      <c r="M73" s="281"/>
      <c r="N73" s="281">
        <v>60.82</v>
      </c>
      <c r="O73" s="281"/>
      <c r="P73" s="155">
        <f t="shared" si="14"/>
        <v>60.82</v>
      </c>
      <c r="Q73" s="412" t="s">
        <v>259</v>
      </c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Familiar'!J74</f>
        <v>0</v>
      </c>
      <c r="F74" s="392">
        <f t="shared" si="12"/>
        <v>0</v>
      </c>
      <c r="G74" s="393">
        <f t="shared" si="13"/>
        <v>0</v>
      </c>
      <c r="I74" s="281"/>
      <c r="J74" s="281"/>
      <c r="K74" s="281"/>
      <c r="L74" s="281"/>
      <c r="M74" s="281"/>
      <c r="N74" s="281"/>
      <c r="O74" s="281"/>
      <c r="P74" s="155">
        <f t="shared" si="14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Familiar'!J75</f>
        <v>0</v>
      </c>
      <c r="F75" s="392">
        <f t="shared" si="12"/>
        <v>0</v>
      </c>
      <c r="G75" s="393">
        <f t="shared" si="13"/>
        <v>0</v>
      </c>
      <c r="I75" s="281"/>
      <c r="J75" s="281"/>
      <c r="K75" s="281"/>
      <c r="L75" s="281"/>
      <c r="M75" s="281"/>
      <c r="N75" s="281"/>
      <c r="O75" s="281"/>
      <c r="P75" s="155">
        <f t="shared" si="14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Familiar'!J76</f>
        <v>0</v>
      </c>
      <c r="F76" s="392">
        <f t="shared" si="12"/>
        <v>0</v>
      </c>
      <c r="G76" s="393">
        <f t="shared" si="13"/>
        <v>0</v>
      </c>
      <c r="I76" s="281"/>
      <c r="J76" s="281"/>
      <c r="K76" s="281"/>
      <c r="L76" s="281"/>
      <c r="M76" s="281"/>
      <c r="N76" s="281"/>
      <c r="O76" s="281"/>
      <c r="P76" s="155">
        <f t="shared" si="14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Familiar'!J77</f>
        <v>240</v>
      </c>
      <c r="F77" s="392">
        <f t="shared" si="12"/>
        <v>0</v>
      </c>
      <c r="G77" s="393">
        <f t="shared" si="13"/>
        <v>240</v>
      </c>
      <c r="I77" s="281"/>
      <c r="J77" s="281"/>
      <c r="K77" s="281"/>
      <c r="L77" s="281"/>
      <c r="M77" s="281"/>
      <c r="N77" s="281"/>
      <c r="O77" s="281"/>
      <c r="P77" s="155">
        <f t="shared" si="14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Familiar'!J78</f>
        <v>0</v>
      </c>
      <c r="F78" s="392">
        <f t="shared" si="12"/>
        <v>0</v>
      </c>
      <c r="G78" s="393">
        <f t="shared" si="13"/>
        <v>0</v>
      </c>
      <c r="I78" s="281"/>
      <c r="J78" s="281"/>
      <c r="K78" s="281"/>
      <c r="L78" s="281"/>
      <c r="M78" s="281"/>
      <c r="N78" s="281"/>
      <c r="O78" s="281"/>
      <c r="P78" s="155">
        <f t="shared" si="14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Familiar'!J79</f>
        <v>0</v>
      </c>
      <c r="F79" s="392">
        <f t="shared" si="12"/>
        <v>0</v>
      </c>
      <c r="G79" s="393">
        <f t="shared" si="13"/>
        <v>0</v>
      </c>
      <c r="I79" s="281"/>
      <c r="J79" s="281"/>
      <c r="K79" s="281"/>
      <c r="L79" s="281"/>
      <c r="M79" s="281"/>
      <c r="N79" s="281"/>
      <c r="O79" s="281"/>
      <c r="P79" s="155">
        <f t="shared" si="14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Familiar'!J80</f>
        <v>50</v>
      </c>
      <c r="F80" s="392">
        <f t="shared" si="12"/>
        <v>0</v>
      </c>
      <c r="G80" s="393">
        <f t="shared" si="13"/>
        <v>50</v>
      </c>
      <c r="I80" s="281"/>
      <c r="J80" s="281"/>
      <c r="K80" s="281"/>
      <c r="L80" s="281"/>
      <c r="M80" s="281"/>
      <c r="N80" s="281"/>
      <c r="O80" s="281"/>
      <c r="P80" s="155">
        <f t="shared" si="14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Familiar'!J81</f>
        <v>0</v>
      </c>
      <c r="F81" s="392">
        <f t="shared" si="12"/>
        <v>0</v>
      </c>
      <c r="G81" s="393">
        <f t="shared" si="13"/>
        <v>0</v>
      </c>
      <c r="I81" s="281"/>
      <c r="J81" s="281"/>
      <c r="K81" s="281"/>
      <c r="L81" s="281"/>
      <c r="M81" s="281"/>
      <c r="N81" s="281"/>
      <c r="O81" s="281"/>
      <c r="P81" s="155">
        <f t="shared" si="14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Familiar'!J82</f>
        <v>0</v>
      </c>
      <c r="F82" s="392">
        <f t="shared" si="12"/>
        <v>0</v>
      </c>
      <c r="G82" s="393">
        <f t="shared" si="13"/>
        <v>0</v>
      </c>
      <c r="I82" s="281"/>
      <c r="J82" s="281"/>
      <c r="K82" s="281"/>
      <c r="L82" s="281"/>
      <c r="M82" s="281"/>
      <c r="N82" s="281"/>
      <c r="O82" s="281"/>
      <c r="P82" s="155">
        <f t="shared" si="14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Familiar'!J83</f>
        <v>0</v>
      </c>
      <c r="F83" s="392">
        <f t="shared" si="12"/>
        <v>0</v>
      </c>
      <c r="G83" s="393">
        <f t="shared" si="13"/>
        <v>0</v>
      </c>
      <c r="I83" s="281"/>
      <c r="J83" s="281"/>
      <c r="K83" s="281"/>
      <c r="L83" s="281"/>
      <c r="M83" s="281"/>
      <c r="N83" s="281"/>
      <c r="O83" s="281"/>
      <c r="P83" s="155">
        <f t="shared" si="14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Familiar'!J84</f>
        <v>0</v>
      </c>
      <c r="F84" s="392">
        <f t="shared" si="12"/>
        <v>0</v>
      </c>
      <c r="G84" s="393">
        <f t="shared" si="13"/>
        <v>0</v>
      </c>
      <c r="I84" s="281"/>
      <c r="J84" s="281"/>
      <c r="K84" s="281"/>
      <c r="L84" s="281"/>
      <c r="M84" s="281"/>
      <c r="N84" s="281"/>
      <c r="O84" s="281"/>
      <c r="P84" s="155">
        <f t="shared" si="14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5224.7</v>
      </c>
      <c r="F85" s="305">
        <f>SUM(F31:F84)</f>
        <v>638.55000000000007</v>
      </c>
      <c r="G85" s="436">
        <f>SUM(G31:G84)</f>
        <v>4586.1499999999996</v>
      </c>
      <c r="I85" s="305">
        <f t="shared" ref="I85:P85" si="15">SUM(I31:I84)</f>
        <v>0</v>
      </c>
      <c r="J85" s="305">
        <f t="shared" si="15"/>
        <v>0</v>
      </c>
      <c r="K85" s="305">
        <f t="shared" si="15"/>
        <v>0</v>
      </c>
      <c r="L85" s="305">
        <f t="shared" si="15"/>
        <v>0</v>
      </c>
      <c r="M85" s="305">
        <f t="shared" si="15"/>
        <v>0</v>
      </c>
      <c r="N85" s="305">
        <f t="shared" si="15"/>
        <v>638.55000000000007</v>
      </c>
      <c r="O85" s="305">
        <f t="shared" si="15"/>
        <v>0</v>
      </c>
      <c r="P85" s="305">
        <f t="shared" si="15"/>
        <v>638.55000000000007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0.69192159978810752</v>
      </c>
      <c r="F86" s="309" t="e">
        <f>F85/F16</f>
        <v>#DIV/0!</v>
      </c>
      <c r="G86" s="310"/>
      <c r="I86" s="309" t="e">
        <f t="shared" ref="I86:P86" si="16">I85/I16</f>
        <v>#DIV/0!</v>
      </c>
      <c r="J86" s="309" t="e">
        <f t="shared" si="16"/>
        <v>#DIV/0!</v>
      </c>
      <c r="K86" s="309" t="e">
        <f t="shared" si="16"/>
        <v>#DIV/0!</v>
      </c>
      <c r="L86" s="309" t="e">
        <f t="shared" si="16"/>
        <v>#DIV/0!</v>
      </c>
      <c r="M86" s="309" t="e">
        <f t="shared" si="16"/>
        <v>#DIV/0!</v>
      </c>
      <c r="N86" s="309" t="e">
        <f t="shared" si="16"/>
        <v>#DIV/0!</v>
      </c>
      <c r="O86" s="309" t="e">
        <f t="shared" si="16"/>
        <v>#DIV/0!</v>
      </c>
      <c r="P86" s="309" t="e">
        <f t="shared" si="16"/>
        <v>#DIV/0!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Familiar'!J87</f>
        <v>30</v>
      </c>
      <c r="F87" s="392">
        <f t="shared" ref="F87:F98" si="17">P87</f>
        <v>0</v>
      </c>
      <c r="G87" s="393">
        <f t="shared" ref="G87:G98" si="18">E87-F87</f>
        <v>30</v>
      </c>
      <c r="I87" s="281"/>
      <c r="J87" s="281"/>
      <c r="K87" s="281"/>
      <c r="L87" s="281"/>
      <c r="M87" s="281"/>
      <c r="N87" s="281"/>
      <c r="O87" s="281"/>
      <c r="P87" s="155">
        <f t="shared" ref="P87:P98" si="19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Familiar'!J88</f>
        <v>0</v>
      </c>
      <c r="F88" s="392">
        <f t="shared" si="17"/>
        <v>0</v>
      </c>
      <c r="G88" s="393">
        <f t="shared" si="18"/>
        <v>0</v>
      </c>
      <c r="I88" s="281"/>
      <c r="J88" s="281"/>
      <c r="K88" s="281"/>
      <c r="L88" s="281"/>
      <c r="M88" s="281"/>
      <c r="N88" s="281"/>
      <c r="O88" s="281"/>
      <c r="P88" s="155">
        <f t="shared" si="19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Familiar'!J89</f>
        <v>0</v>
      </c>
      <c r="F89" s="392">
        <f t="shared" si="17"/>
        <v>0</v>
      </c>
      <c r="G89" s="393">
        <f t="shared" si="18"/>
        <v>0</v>
      </c>
      <c r="I89" s="281"/>
      <c r="J89" s="281"/>
      <c r="K89" s="281"/>
      <c r="L89" s="281"/>
      <c r="M89" s="281"/>
      <c r="N89" s="281"/>
      <c r="O89" s="281"/>
      <c r="P89" s="155">
        <f t="shared" si="19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Familiar'!J90</f>
        <v>0</v>
      </c>
      <c r="F90" s="392">
        <f t="shared" si="17"/>
        <v>0</v>
      </c>
      <c r="G90" s="393">
        <f t="shared" si="18"/>
        <v>0</v>
      </c>
      <c r="I90" s="281"/>
      <c r="J90" s="281"/>
      <c r="K90" s="281"/>
      <c r="L90" s="281"/>
      <c r="M90" s="281"/>
      <c r="N90" s="281"/>
      <c r="O90" s="281"/>
      <c r="P90" s="155">
        <f t="shared" si="19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Familiar'!J91</f>
        <v>0</v>
      </c>
      <c r="F91" s="392">
        <f t="shared" si="17"/>
        <v>0</v>
      </c>
      <c r="G91" s="393">
        <f t="shared" si="18"/>
        <v>0</v>
      </c>
      <c r="I91" s="281"/>
      <c r="J91" s="281"/>
      <c r="K91" s="281"/>
      <c r="L91" s="281"/>
      <c r="M91" s="281"/>
      <c r="N91" s="281"/>
      <c r="O91" s="281"/>
      <c r="P91" s="155">
        <f t="shared" si="19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Familiar'!J92</f>
        <v>0</v>
      </c>
      <c r="F92" s="392">
        <f t="shared" si="17"/>
        <v>0</v>
      </c>
      <c r="G92" s="393">
        <f t="shared" si="18"/>
        <v>0</v>
      </c>
      <c r="I92" s="281"/>
      <c r="J92" s="281"/>
      <c r="K92" s="281"/>
      <c r="L92" s="281"/>
      <c r="M92" s="281"/>
      <c r="N92" s="281"/>
      <c r="O92" s="281"/>
      <c r="P92" s="155">
        <f t="shared" si="19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Familiar'!J93</f>
        <v>150</v>
      </c>
      <c r="F93" s="392">
        <f t="shared" si="17"/>
        <v>0</v>
      </c>
      <c r="G93" s="393">
        <f t="shared" si="18"/>
        <v>150</v>
      </c>
      <c r="I93" s="281"/>
      <c r="J93" s="281"/>
      <c r="K93" s="281"/>
      <c r="L93" s="281"/>
      <c r="M93" s="281"/>
      <c r="N93" s="281"/>
      <c r="O93" s="281"/>
      <c r="P93" s="155">
        <f t="shared" si="19"/>
        <v>0</v>
      </c>
      <c r="Q93" s="412"/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Familiar'!J94</f>
        <v>0</v>
      </c>
      <c r="F94" s="392">
        <f t="shared" si="17"/>
        <v>0</v>
      </c>
      <c r="G94" s="393">
        <f t="shared" si="18"/>
        <v>0</v>
      </c>
      <c r="I94" s="281"/>
      <c r="J94" s="281"/>
      <c r="K94" s="281"/>
      <c r="L94" s="281"/>
      <c r="M94" s="281"/>
      <c r="N94" s="281"/>
      <c r="O94" s="281"/>
      <c r="P94" s="155">
        <f t="shared" si="19"/>
        <v>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Familiar'!J95</f>
        <v>0</v>
      </c>
      <c r="F95" s="392">
        <f t="shared" si="17"/>
        <v>0</v>
      </c>
      <c r="G95" s="393">
        <f t="shared" si="18"/>
        <v>0</v>
      </c>
      <c r="I95" s="281"/>
      <c r="J95" s="281"/>
      <c r="K95" s="281"/>
      <c r="L95" s="281"/>
      <c r="M95" s="281"/>
      <c r="N95" s="281"/>
      <c r="O95" s="281"/>
      <c r="P95" s="155">
        <f t="shared" si="19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Familiar'!J96</f>
        <v>0</v>
      </c>
      <c r="F96" s="392">
        <f t="shared" si="17"/>
        <v>0</v>
      </c>
      <c r="G96" s="393">
        <f t="shared" si="18"/>
        <v>0</v>
      </c>
      <c r="I96" s="281"/>
      <c r="J96" s="281"/>
      <c r="K96" s="281"/>
      <c r="L96" s="281"/>
      <c r="M96" s="281"/>
      <c r="N96" s="281"/>
      <c r="O96" s="281"/>
      <c r="P96" s="155">
        <f t="shared" si="19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Familiar'!J97</f>
        <v>0</v>
      </c>
      <c r="F97" s="392">
        <f t="shared" si="17"/>
        <v>0</v>
      </c>
      <c r="G97" s="393">
        <f t="shared" si="18"/>
        <v>0</v>
      </c>
      <c r="I97" s="281"/>
      <c r="J97" s="281"/>
      <c r="K97" s="281"/>
      <c r="L97" s="281"/>
      <c r="M97" s="281"/>
      <c r="N97" s="281"/>
      <c r="O97" s="281"/>
      <c r="P97" s="155">
        <f t="shared" si="19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Familiar'!J98</f>
        <v>0</v>
      </c>
      <c r="F98" s="392">
        <f t="shared" si="17"/>
        <v>0</v>
      </c>
      <c r="G98" s="393">
        <f t="shared" si="18"/>
        <v>0</v>
      </c>
      <c r="I98" s="281"/>
      <c r="J98" s="281"/>
      <c r="K98" s="281"/>
      <c r="L98" s="281"/>
      <c r="M98" s="281"/>
      <c r="N98" s="281"/>
      <c r="O98" s="281"/>
      <c r="P98" s="155">
        <f t="shared" si="19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180</v>
      </c>
      <c r="F99" s="314">
        <f>SUM(F87:F98)</f>
        <v>0</v>
      </c>
      <c r="G99" s="315">
        <f>SUM(G87:G98)</f>
        <v>180</v>
      </c>
      <c r="I99" s="314">
        <f t="shared" ref="I99:P99" si="20">SUM(I87:I98)</f>
        <v>0</v>
      </c>
      <c r="J99" s="314">
        <f t="shared" si="20"/>
        <v>0</v>
      </c>
      <c r="K99" s="314">
        <f t="shared" si="20"/>
        <v>0</v>
      </c>
      <c r="L99" s="314">
        <f t="shared" si="20"/>
        <v>0</v>
      </c>
      <c r="M99" s="314">
        <f t="shared" si="20"/>
        <v>0</v>
      </c>
      <c r="N99" s="314">
        <f t="shared" si="20"/>
        <v>0</v>
      </c>
      <c r="O99" s="314">
        <f t="shared" si="20"/>
        <v>0</v>
      </c>
      <c r="P99" s="314">
        <f t="shared" si="20"/>
        <v>0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2.3837902264600714E-2</v>
      </c>
      <c r="F100" s="440" t="e">
        <f>F99/F16</f>
        <v>#DIV/0!</v>
      </c>
      <c r="G100" s="441"/>
      <c r="I100" s="440" t="e">
        <f t="shared" ref="I100:P100" si="21">I99/I16</f>
        <v>#DIV/0!</v>
      </c>
      <c r="J100" s="440" t="e">
        <f t="shared" si="21"/>
        <v>#DIV/0!</v>
      </c>
      <c r="K100" s="440" t="e">
        <f t="shared" si="21"/>
        <v>#DIV/0!</v>
      </c>
      <c r="L100" s="440" t="e">
        <f t="shared" si="21"/>
        <v>#DIV/0!</v>
      </c>
      <c r="M100" s="440" t="e">
        <f t="shared" si="21"/>
        <v>#DIV/0!</v>
      </c>
      <c r="N100" s="440" t="e">
        <f t="shared" si="21"/>
        <v>#DIV/0!</v>
      </c>
      <c r="O100" s="440" t="e">
        <f t="shared" si="21"/>
        <v>#DIV/0!</v>
      </c>
      <c r="P100" s="495" t="e">
        <f t="shared" si="21"/>
        <v>#DIV/0!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Familiar'!J101</f>
        <v>850</v>
      </c>
      <c r="F101" s="392">
        <f>P101</f>
        <v>0</v>
      </c>
      <c r="G101" s="393">
        <f>E101-F101</f>
        <v>850</v>
      </c>
      <c r="I101" s="281"/>
      <c r="J101" s="281"/>
      <c r="K101" s="281"/>
      <c r="L101" s="281"/>
      <c r="M101" s="281"/>
      <c r="N101" s="281"/>
      <c r="O101" s="281"/>
      <c r="P101" s="155">
        <f>SUM(I101:O101)</f>
        <v>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Familiar'!J102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Familiar'!J103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Familiar'!J104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0</v>
      </c>
      <c r="G105" s="445">
        <f>SUM(G101:G104)</f>
        <v>850</v>
      </c>
      <c r="I105" s="444">
        <f t="shared" ref="I105:P105" si="22">SUM(I101:I104)</f>
        <v>0</v>
      </c>
      <c r="J105" s="444">
        <f t="shared" si="22"/>
        <v>0</v>
      </c>
      <c r="K105" s="444">
        <f t="shared" si="22"/>
        <v>0</v>
      </c>
      <c r="L105" s="444">
        <f t="shared" si="22"/>
        <v>0</v>
      </c>
      <c r="M105" s="444">
        <f t="shared" si="22"/>
        <v>0</v>
      </c>
      <c r="N105" s="444">
        <f t="shared" si="22"/>
        <v>0</v>
      </c>
      <c r="O105" s="444">
        <f t="shared" si="22"/>
        <v>0</v>
      </c>
      <c r="P105" s="444">
        <f t="shared" si="22"/>
        <v>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0.11256787180505894</v>
      </c>
      <c r="F106" s="324" t="e">
        <f>F105/F16</f>
        <v>#DIV/0!</v>
      </c>
      <c r="G106" s="448"/>
      <c r="I106" s="324" t="e">
        <f t="shared" ref="I106:P106" si="23">I105/I16</f>
        <v>#DIV/0!</v>
      </c>
      <c r="J106" s="324" t="e">
        <f t="shared" si="23"/>
        <v>#DIV/0!</v>
      </c>
      <c r="K106" s="324" t="e">
        <f t="shared" si="23"/>
        <v>#DIV/0!</v>
      </c>
      <c r="L106" s="324" t="e">
        <f t="shared" si="23"/>
        <v>#DIV/0!</v>
      </c>
      <c r="M106" s="324" t="e">
        <f t="shared" si="23"/>
        <v>#DIV/0!</v>
      </c>
      <c r="N106" s="324" t="e">
        <f t="shared" si="23"/>
        <v>#DIV/0!</v>
      </c>
      <c r="O106" s="324" t="e">
        <f t="shared" si="23"/>
        <v>#DIV/0!</v>
      </c>
      <c r="P106" s="324" t="e">
        <f t="shared" si="23"/>
        <v>#DIV/0!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Familiar'!J107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Familiar'!J108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Familiar'!J109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Familiar'!J110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4">SUM(I107:I110)</f>
        <v>0</v>
      </c>
      <c r="J111" s="450">
        <f t="shared" si="24"/>
        <v>0</v>
      </c>
      <c r="K111" s="450">
        <f t="shared" si="24"/>
        <v>0</v>
      </c>
      <c r="L111" s="450">
        <f t="shared" si="24"/>
        <v>0</v>
      </c>
      <c r="M111" s="450">
        <f t="shared" si="24"/>
        <v>0</v>
      </c>
      <c r="N111" s="450">
        <f t="shared" si="24"/>
        <v>0</v>
      </c>
      <c r="O111" s="450">
        <f t="shared" si="24"/>
        <v>0</v>
      </c>
      <c r="P111" s="450">
        <f t="shared" si="24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453">
        <f>E111/E16</f>
        <v>0</v>
      </c>
      <c r="F112" s="331" t="e">
        <f>F111/F16</f>
        <v>#DIV/0!</v>
      </c>
      <c r="G112" s="454"/>
      <c r="I112" s="331" t="e">
        <f>#DIV/0!</f>
        <v>#DIV/0!</v>
      </c>
      <c r="J112" s="331" t="e">
        <f t="shared" ref="J112:P112" si="25">J111/J16</f>
        <v>#DIV/0!</v>
      </c>
      <c r="K112" s="331" t="e">
        <f t="shared" si="25"/>
        <v>#DIV/0!</v>
      </c>
      <c r="L112" s="331" t="e">
        <f t="shared" si="25"/>
        <v>#DIV/0!</v>
      </c>
      <c r="M112" s="331" t="e">
        <f t="shared" si="25"/>
        <v>#DIV/0!</v>
      </c>
      <c r="N112" s="331" t="e">
        <f t="shared" si="25"/>
        <v>#DIV/0!</v>
      </c>
      <c r="O112" s="331" t="e">
        <f t="shared" si="25"/>
        <v>#DIV/0!</v>
      </c>
      <c r="P112" s="331" t="e">
        <f t="shared" si="25"/>
        <v>#DIV/0!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Familiar'!J113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Familiar'!J114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Familiar'!J115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6">SUM(I113:I115)</f>
        <v>0</v>
      </c>
      <c r="J116" s="457">
        <f t="shared" si="26"/>
        <v>0</v>
      </c>
      <c r="K116" s="457">
        <f t="shared" si="26"/>
        <v>0</v>
      </c>
      <c r="L116" s="457">
        <f t="shared" si="26"/>
        <v>0</v>
      </c>
      <c r="M116" s="457">
        <f t="shared" si="26"/>
        <v>0</v>
      </c>
      <c r="N116" s="457">
        <f t="shared" si="26"/>
        <v>0</v>
      </c>
      <c r="O116" s="457">
        <f t="shared" si="26"/>
        <v>0</v>
      </c>
      <c r="P116" s="457">
        <f t="shared" si="26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 t="e">
        <f>F116/F16</f>
        <v>#DIV/0!</v>
      </c>
      <c r="G117" s="460"/>
      <c r="I117" s="459" t="e">
        <f t="shared" ref="I117:P117" si="27">I116/I16</f>
        <v>#DIV/0!</v>
      </c>
      <c r="J117" s="459" t="e">
        <f t="shared" si="27"/>
        <v>#DIV/0!</v>
      </c>
      <c r="K117" s="459" t="e">
        <f t="shared" si="27"/>
        <v>#DIV/0!</v>
      </c>
      <c r="L117" s="459" t="e">
        <f t="shared" si="27"/>
        <v>#DIV/0!</v>
      </c>
      <c r="M117" s="459" t="e">
        <f t="shared" si="27"/>
        <v>#DIV/0!</v>
      </c>
      <c r="N117" s="459" t="e">
        <f t="shared" si="27"/>
        <v>#DIV/0!</v>
      </c>
      <c r="O117" s="459" t="e">
        <f t="shared" si="27"/>
        <v>#DIV/0!</v>
      </c>
      <c r="P117" s="459" t="e">
        <f t="shared" si="27"/>
        <v>#DIV/0!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6254.7</v>
      </c>
      <c r="F118" s="305">
        <f>F85+F99+F105+F111+F116</f>
        <v>638.55000000000007</v>
      </c>
      <c r="G118" s="436">
        <f>SUM(G81:G117)</f>
        <v>6646.15</v>
      </c>
      <c r="I118" s="305">
        <f t="shared" ref="I118:P118" si="28">I85+I99+I105+I111+I116</f>
        <v>0</v>
      </c>
      <c r="J118" s="305">
        <f t="shared" si="28"/>
        <v>0</v>
      </c>
      <c r="K118" s="305">
        <f t="shared" si="28"/>
        <v>0</v>
      </c>
      <c r="L118" s="305">
        <f t="shared" si="28"/>
        <v>0</v>
      </c>
      <c r="M118" s="305">
        <f t="shared" si="28"/>
        <v>0</v>
      </c>
      <c r="N118" s="305">
        <f t="shared" si="28"/>
        <v>638.55000000000007</v>
      </c>
      <c r="O118" s="305">
        <f t="shared" si="28"/>
        <v>0</v>
      </c>
      <c r="P118" s="305">
        <f t="shared" si="28"/>
        <v>638.55000000000007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0.82832737385776711</v>
      </c>
      <c r="F119" s="309" t="e">
        <f>F118/F16</f>
        <v>#DIV/0!</v>
      </c>
      <c r="G119" s="310"/>
      <c r="I119" s="309" t="e">
        <f t="shared" ref="I119:P119" si="29">I118/I16</f>
        <v>#DIV/0!</v>
      </c>
      <c r="J119" s="309" t="e">
        <f t="shared" si="29"/>
        <v>#DIV/0!</v>
      </c>
      <c r="K119" s="309" t="e">
        <f t="shared" si="29"/>
        <v>#DIV/0!</v>
      </c>
      <c r="L119" s="309" t="e">
        <f t="shared" si="29"/>
        <v>#DIV/0!</v>
      </c>
      <c r="M119" s="309" t="e">
        <f t="shared" si="29"/>
        <v>#DIV/0!</v>
      </c>
      <c r="N119" s="309" t="e">
        <f t="shared" si="29"/>
        <v>#DIV/0!</v>
      </c>
      <c r="O119" s="309" t="e">
        <f t="shared" si="29"/>
        <v>#DIV/0!</v>
      </c>
      <c r="P119" s="309" t="e">
        <f t="shared" si="29"/>
        <v>#DIV/0!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Familiar'!J120</f>
        <v>39.9</v>
      </c>
      <c r="F120" s="392">
        <f t="shared" ref="F120:F164" si="30">P120</f>
        <v>0</v>
      </c>
      <c r="G120" s="393">
        <f t="shared" ref="G120:G164" si="31">E120-F120</f>
        <v>39.9</v>
      </c>
      <c r="I120" s="281"/>
      <c r="J120" s="281"/>
      <c r="K120" s="281"/>
      <c r="L120" s="281"/>
      <c r="M120" s="281"/>
      <c r="N120" s="281"/>
      <c r="O120" s="281"/>
      <c r="P120" s="155">
        <f t="shared" ref="P120:P164" si="32">SUM(I120:O120)</f>
        <v>0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Familiar'!J121</f>
        <v>0</v>
      </c>
      <c r="F121" s="392">
        <f t="shared" si="30"/>
        <v>0</v>
      </c>
      <c r="G121" s="393">
        <f t="shared" si="31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2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Familiar'!J122</f>
        <v>0</v>
      </c>
      <c r="F122" s="392">
        <f t="shared" si="30"/>
        <v>0</v>
      </c>
      <c r="G122" s="393">
        <f t="shared" si="31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2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Familiar'!J123</f>
        <v>0</v>
      </c>
      <c r="F123" s="392">
        <f t="shared" si="30"/>
        <v>0</v>
      </c>
      <c r="G123" s="393">
        <f t="shared" si="31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2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Familiar'!J124</f>
        <v>0</v>
      </c>
      <c r="F124" s="392">
        <f t="shared" si="30"/>
        <v>0</v>
      </c>
      <c r="G124" s="393">
        <f t="shared" si="31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2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Familiar'!J125</f>
        <v>0</v>
      </c>
      <c r="F125" s="392">
        <f t="shared" si="30"/>
        <v>0</v>
      </c>
      <c r="G125" s="393">
        <f t="shared" si="31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2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Familiar'!J126</f>
        <v>0</v>
      </c>
      <c r="F126" s="392">
        <f t="shared" si="30"/>
        <v>0</v>
      </c>
      <c r="G126" s="393">
        <f t="shared" si="31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2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Familiar'!J127</f>
        <v>0</v>
      </c>
      <c r="F127" s="392">
        <f t="shared" si="30"/>
        <v>0</v>
      </c>
      <c r="G127" s="393">
        <f t="shared" si="31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2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Familiar'!J128</f>
        <v>90</v>
      </c>
      <c r="F128" s="392">
        <f t="shared" si="30"/>
        <v>0</v>
      </c>
      <c r="G128" s="393">
        <f t="shared" si="31"/>
        <v>90</v>
      </c>
      <c r="I128" s="281"/>
      <c r="J128" s="281"/>
      <c r="K128" s="281"/>
      <c r="L128" s="281"/>
      <c r="M128" s="281"/>
      <c r="N128" s="281"/>
      <c r="O128" s="281"/>
      <c r="P128" s="155">
        <f t="shared" si="32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Familiar'!J129</f>
        <v>0</v>
      </c>
      <c r="F129" s="392">
        <f t="shared" si="30"/>
        <v>0</v>
      </c>
      <c r="G129" s="393">
        <f t="shared" si="31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2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Familiar'!J130</f>
        <v>70</v>
      </c>
      <c r="F130" s="392">
        <f t="shared" si="30"/>
        <v>0</v>
      </c>
      <c r="G130" s="393">
        <f t="shared" si="31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2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Familiar'!J131</f>
        <v>0</v>
      </c>
      <c r="F131" s="392">
        <f t="shared" si="30"/>
        <v>0</v>
      </c>
      <c r="G131" s="393">
        <f t="shared" si="31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2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Familiar'!J132</f>
        <v>0</v>
      </c>
      <c r="F132" s="392">
        <f t="shared" si="30"/>
        <v>0</v>
      </c>
      <c r="G132" s="393">
        <f t="shared" si="31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2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Familiar'!J133</f>
        <v>0</v>
      </c>
      <c r="F133" s="392">
        <f t="shared" si="30"/>
        <v>0</v>
      </c>
      <c r="G133" s="393">
        <f t="shared" si="31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2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Familiar'!J134</f>
        <v>500</v>
      </c>
      <c r="F134" s="392">
        <f t="shared" si="30"/>
        <v>0</v>
      </c>
      <c r="G134" s="393">
        <f t="shared" si="31"/>
        <v>500</v>
      </c>
      <c r="I134" s="281"/>
      <c r="J134" s="281"/>
      <c r="K134" s="281"/>
      <c r="L134" s="281"/>
      <c r="M134" s="281"/>
      <c r="N134" s="281"/>
      <c r="O134" s="281"/>
      <c r="P134" s="155">
        <f t="shared" si="32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Familiar'!J135</f>
        <v>0</v>
      </c>
      <c r="F135" s="392">
        <f t="shared" si="30"/>
        <v>0</v>
      </c>
      <c r="G135" s="393">
        <f t="shared" si="31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2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Familiar'!J136</f>
        <v>0</v>
      </c>
      <c r="F136" s="392">
        <f t="shared" si="30"/>
        <v>0</v>
      </c>
      <c r="G136" s="393">
        <f t="shared" si="31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2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Familiar'!J137</f>
        <v>0</v>
      </c>
      <c r="F137" s="392">
        <f t="shared" si="30"/>
        <v>0</v>
      </c>
      <c r="G137" s="393">
        <f t="shared" si="31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2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Familiar'!J138</f>
        <v>0</v>
      </c>
      <c r="F138" s="392">
        <f t="shared" si="30"/>
        <v>0</v>
      </c>
      <c r="G138" s="393">
        <f t="shared" si="31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2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Familiar'!J139</f>
        <v>0</v>
      </c>
      <c r="F139" s="392">
        <f t="shared" si="30"/>
        <v>0</v>
      </c>
      <c r="G139" s="393">
        <f t="shared" si="31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2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Familiar'!J140</f>
        <v>0</v>
      </c>
      <c r="F140" s="392">
        <f t="shared" si="30"/>
        <v>0</v>
      </c>
      <c r="G140" s="393">
        <f t="shared" si="31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2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Familiar'!J141</f>
        <v>0</v>
      </c>
      <c r="F141" s="392">
        <f t="shared" si="30"/>
        <v>0</v>
      </c>
      <c r="G141" s="393">
        <f t="shared" si="31"/>
        <v>0</v>
      </c>
      <c r="I141" s="281"/>
      <c r="J141" s="281"/>
      <c r="K141" s="281"/>
      <c r="L141" s="281"/>
      <c r="M141" s="281"/>
      <c r="N141" s="281"/>
      <c r="O141" s="281"/>
      <c r="P141" s="155">
        <f t="shared" si="32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Familiar'!J142</f>
        <v>0</v>
      </c>
      <c r="F142" s="392">
        <f t="shared" si="30"/>
        <v>0</v>
      </c>
      <c r="G142" s="393">
        <f t="shared" si="31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2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Familiar'!J143</f>
        <v>100</v>
      </c>
      <c r="F143" s="392">
        <f t="shared" si="30"/>
        <v>0</v>
      </c>
      <c r="G143" s="393">
        <f t="shared" si="31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2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Familiar'!J144</f>
        <v>0</v>
      </c>
      <c r="F144" s="392">
        <f t="shared" si="30"/>
        <v>0</v>
      </c>
      <c r="G144" s="393">
        <f t="shared" si="31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2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Familiar'!J145</f>
        <v>0</v>
      </c>
      <c r="F145" s="392">
        <f t="shared" si="30"/>
        <v>0</v>
      </c>
      <c r="G145" s="393">
        <f t="shared" si="31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2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Familiar'!J146</f>
        <v>100</v>
      </c>
      <c r="F146" s="392">
        <f t="shared" si="30"/>
        <v>0</v>
      </c>
      <c r="G146" s="393">
        <f t="shared" si="31"/>
        <v>100</v>
      </c>
      <c r="I146" s="281"/>
      <c r="J146" s="281"/>
      <c r="K146" s="281"/>
      <c r="L146" s="281"/>
      <c r="M146" s="281"/>
      <c r="N146" s="281"/>
      <c r="O146" s="281"/>
      <c r="P146" s="155">
        <f t="shared" si="32"/>
        <v>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Familiar'!J147</f>
        <v>50</v>
      </c>
      <c r="F147" s="392">
        <f t="shared" si="30"/>
        <v>0</v>
      </c>
      <c r="G147" s="393">
        <f t="shared" si="31"/>
        <v>50</v>
      </c>
      <c r="I147" s="281"/>
      <c r="J147" s="281"/>
      <c r="K147" s="281"/>
      <c r="L147" s="281"/>
      <c r="M147" s="281"/>
      <c r="N147" s="281"/>
      <c r="O147" s="281"/>
      <c r="P147" s="155">
        <f t="shared" si="32"/>
        <v>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Familiar'!J148</f>
        <v>0</v>
      </c>
      <c r="F148" s="392">
        <f t="shared" si="30"/>
        <v>0</v>
      </c>
      <c r="G148" s="393">
        <f t="shared" si="31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2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Familiar'!J149</f>
        <v>0</v>
      </c>
      <c r="F149" s="392">
        <f t="shared" si="30"/>
        <v>0</v>
      </c>
      <c r="G149" s="393">
        <f t="shared" si="31"/>
        <v>0</v>
      </c>
      <c r="I149" s="281"/>
      <c r="J149" s="281"/>
      <c r="K149" s="281"/>
      <c r="L149" s="281"/>
      <c r="M149" s="281"/>
      <c r="N149" s="281"/>
      <c r="O149" s="281"/>
      <c r="P149" s="155">
        <f t="shared" si="32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Familiar'!J150</f>
        <v>0</v>
      </c>
      <c r="F150" s="392">
        <f t="shared" si="30"/>
        <v>0</v>
      </c>
      <c r="G150" s="393">
        <f t="shared" si="31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2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Familiar'!J151</f>
        <v>0</v>
      </c>
      <c r="F151" s="392">
        <f t="shared" si="30"/>
        <v>0</v>
      </c>
      <c r="G151" s="393">
        <f t="shared" si="31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2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Familiar'!J152</f>
        <v>0</v>
      </c>
      <c r="F152" s="392">
        <f t="shared" si="30"/>
        <v>0</v>
      </c>
      <c r="G152" s="393">
        <f t="shared" si="31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2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Familiar'!J153</f>
        <v>0</v>
      </c>
      <c r="F153" s="392">
        <f t="shared" si="30"/>
        <v>0</v>
      </c>
      <c r="G153" s="393">
        <f t="shared" si="31"/>
        <v>0</v>
      </c>
      <c r="I153" s="281"/>
      <c r="J153" s="281"/>
      <c r="K153" s="281"/>
      <c r="L153" s="281"/>
      <c r="M153" s="281"/>
      <c r="N153" s="281"/>
      <c r="O153" s="281"/>
      <c r="P153" s="155">
        <f t="shared" si="32"/>
        <v>0</v>
      </c>
      <c r="Q153" s="412"/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Familiar'!J154</f>
        <v>0</v>
      </c>
      <c r="F154" s="392">
        <f t="shared" si="30"/>
        <v>0</v>
      </c>
      <c r="G154" s="393">
        <f t="shared" si="31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2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Familiar'!J155</f>
        <v>0</v>
      </c>
      <c r="F155" s="392">
        <f t="shared" si="30"/>
        <v>0</v>
      </c>
      <c r="G155" s="393">
        <f t="shared" si="31"/>
        <v>0</v>
      </c>
      <c r="I155" s="281"/>
      <c r="J155" s="281"/>
      <c r="K155" s="281"/>
      <c r="L155" s="281"/>
      <c r="M155" s="281"/>
      <c r="N155" s="299"/>
      <c r="O155" s="281"/>
      <c r="P155" s="155">
        <f t="shared" si="32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Familiar'!J156</f>
        <v>0</v>
      </c>
      <c r="F156" s="392">
        <f t="shared" si="30"/>
        <v>0</v>
      </c>
      <c r="G156" s="393">
        <f t="shared" si="31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2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Familiar'!J157</f>
        <v>0</v>
      </c>
      <c r="F157" s="392">
        <f t="shared" si="30"/>
        <v>0</v>
      </c>
      <c r="G157" s="393">
        <f t="shared" si="31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2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Familiar'!J158</f>
        <v>0</v>
      </c>
      <c r="F158" s="392">
        <f t="shared" si="30"/>
        <v>0</v>
      </c>
      <c r="G158" s="393">
        <f t="shared" si="31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2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Familiar'!J159</f>
        <v>0</v>
      </c>
      <c r="F159" s="392">
        <f t="shared" si="30"/>
        <v>0</v>
      </c>
      <c r="G159" s="393">
        <f t="shared" si="31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2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Familiar'!J160</f>
        <v>0</v>
      </c>
      <c r="F160" s="392">
        <f t="shared" si="30"/>
        <v>0</v>
      </c>
      <c r="G160" s="393">
        <f t="shared" si="31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2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Familiar'!J161</f>
        <v>0</v>
      </c>
      <c r="F161" s="392">
        <f t="shared" si="30"/>
        <v>0</v>
      </c>
      <c r="G161" s="393">
        <f t="shared" si="31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2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Familiar'!J162</f>
        <v>0</v>
      </c>
      <c r="F162" s="392">
        <f t="shared" si="30"/>
        <v>0</v>
      </c>
      <c r="G162" s="393">
        <f t="shared" si="31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2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Familiar'!J163</f>
        <v>0</v>
      </c>
      <c r="F163" s="392">
        <f t="shared" si="30"/>
        <v>0</v>
      </c>
      <c r="G163" s="393">
        <f t="shared" si="31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2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Familiar'!J164</f>
        <v>0</v>
      </c>
      <c r="F164" s="392">
        <f t="shared" si="30"/>
        <v>0</v>
      </c>
      <c r="G164" s="393">
        <f t="shared" si="31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2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949.9</v>
      </c>
      <c r="F165" s="343">
        <f>SUM(F120:F164)</f>
        <v>0</v>
      </c>
      <c r="G165" s="343">
        <f>SUM(G120:G164)</f>
        <v>949.9</v>
      </c>
      <c r="I165" s="343">
        <f t="shared" ref="I165:P165" si="33">SUM(I120:I164)</f>
        <v>0</v>
      </c>
      <c r="J165" s="343">
        <f t="shared" si="33"/>
        <v>0</v>
      </c>
      <c r="K165" s="343">
        <f t="shared" si="33"/>
        <v>0</v>
      </c>
      <c r="L165" s="343">
        <f t="shared" si="33"/>
        <v>0</v>
      </c>
      <c r="M165" s="343">
        <f t="shared" si="33"/>
        <v>0</v>
      </c>
      <c r="N165" s="343">
        <f t="shared" si="33"/>
        <v>0</v>
      </c>
      <c r="O165" s="343">
        <f t="shared" si="33"/>
        <v>0</v>
      </c>
      <c r="P165" s="343">
        <f t="shared" si="33"/>
        <v>0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0.12579790756191234</v>
      </c>
      <c r="F166" s="464" t="e">
        <f>F165/F16</f>
        <v>#DIV/0!</v>
      </c>
      <c r="G166" s="464"/>
      <c r="I166" s="464" t="e">
        <f t="shared" ref="I166:P166" si="34">I165/I16</f>
        <v>#DIV/0!</v>
      </c>
      <c r="J166" s="464" t="e">
        <f t="shared" si="34"/>
        <v>#DIV/0!</v>
      </c>
      <c r="K166" s="464" t="e">
        <f t="shared" si="34"/>
        <v>#DIV/0!</v>
      </c>
      <c r="L166" s="464" t="e">
        <f t="shared" si="34"/>
        <v>#DIV/0!</v>
      </c>
      <c r="M166" s="464" t="e">
        <f t="shared" si="34"/>
        <v>#DIV/0!</v>
      </c>
      <c r="N166" s="464" t="e">
        <f t="shared" si="34"/>
        <v>#DIV/0!</v>
      </c>
      <c r="O166" s="464" t="e">
        <f t="shared" si="34"/>
        <v>#DIV/0!</v>
      </c>
      <c r="P166" s="464" t="e">
        <f t="shared" si="34"/>
        <v>#DIV/0!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7204.5999999999995</v>
      </c>
      <c r="F167" s="465">
        <f>F118+F165</f>
        <v>638.55000000000007</v>
      </c>
      <c r="G167" s="465">
        <f>G118+G165</f>
        <v>7596.0499999999993</v>
      </c>
      <c r="I167" s="466">
        <f t="shared" ref="I167:P167" si="35">I85+I165+I99+I105+I111+I116</f>
        <v>0</v>
      </c>
      <c r="J167" s="467">
        <f t="shared" si="35"/>
        <v>0</v>
      </c>
      <c r="K167" s="467">
        <f t="shared" si="35"/>
        <v>0</v>
      </c>
      <c r="L167" s="467">
        <f t="shared" si="35"/>
        <v>0</v>
      </c>
      <c r="M167" s="467">
        <f t="shared" si="35"/>
        <v>0</v>
      </c>
      <c r="N167" s="467">
        <f t="shared" si="35"/>
        <v>638.55000000000007</v>
      </c>
      <c r="O167" s="467">
        <f t="shared" si="35"/>
        <v>0</v>
      </c>
      <c r="P167" s="468">
        <f t="shared" si="35"/>
        <v>638.55000000000007</v>
      </c>
    </row>
    <row r="168" spans="1:17" ht="18" customHeight="1" x14ac:dyDescent="0.25">
      <c r="C168" s="98"/>
      <c r="D168" s="98"/>
      <c r="E168" s="336">
        <f>E167/E16</f>
        <v>0.95412528141967945</v>
      </c>
      <c r="F168" s="336" t="e">
        <f>F167/F16</f>
        <v>#DIV/0!</v>
      </c>
      <c r="G168" s="469"/>
      <c r="I168" s="336" t="e">
        <f t="shared" ref="I168:P168" si="36">I167/I16</f>
        <v>#DIV/0!</v>
      </c>
      <c r="J168" s="336" t="e">
        <f t="shared" si="36"/>
        <v>#DIV/0!</v>
      </c>
      <c r="K168" s="336" t="e">
        <f t="shared" si="36"/>
        <v>#DIV/0!</v>
      </c>
      <c r="L168" s="336" t="e">
        <f t="shared" si="36"/>
        <v>#DIV/0!</v>
      </c>
      <c r="M168" s="336" t="e">
        <f t="shared" si="36"/>
        <v>#DIV/0!</v>
      </c>
      <c r="N168" s="336" t="e">
        <f t="shared" si="36"/>
        <v>#DIV/0!</v>
      </c>
      <c r="O168" s="336" t="e">
        <f t="shared" si="36"/>
        <v>#DIV/0!</v>
      </c>
      <c r="P168" s="336" t="e">
        <f t="shared" si="36"/>
        <v>#DIV/0!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v>0</v>
      </c>
      <c r="F171" s="365">
        <f>Mai!F180</f>
        <v>-1959.2399999999989</v>
      </c>
      <c r="G171" s="365"/>
      <c r="I171" s="477">
        <f>F171</f>
        <v>-1959.2399999999989</v>
      </c>
      <c r="J171" s="477">
        <f t="shared" ref="J171:O171" si="37">I180</f>
        <v>-1959.2399999999989</v>
      </c>
      <c r="K171" s="477">
        <f t="shared" si="37"/>
        <v>-1959.2399999999989</v>
      </c>
      <c r="L171" s="477">
        <f t="shared" si="37"/>
        <v>-1959.2399999999989</v>
      </c>
      <c r="M171" s="477">
        <f t="shared" si="37"/>
        <v>-1959.2399999999989</v>
      </c>
      <c r="N171" s="477">
        <f t="shared" si="37"/>
        <v>-1959.2399999999989</v>
      </c>
      <c r="O171" s="477">
        <f t="shared" si="37"/>
        <v>-2597.7899999999991</v>
      </c>
      <c r="P171" s="477">
        <f>E171</f>
        <v>0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7551</v>
      </c>
      <c r="F172" s="365">
        <f>F16</f>
        <v>0</v>
      </c>
      <c r="G172" s="365">
        <f>F172-E172</f>
        <v>-7551</v>
      </c>
      <c r="I172" s="478">
        <f t="shared" ref="I172:P172" si="38">I16</f>
        <v>0</v>
      </c>
      <c r="J172" s="478">
        <f t="shared" si="38"/>
        <v>0</v>
      </c>
      <c r="K172" s="478">
        <f t="shared" si="38"/>
        <v>0</v>
      </c>
      <c r="L172" s="478">
        <f t="shared" si="38"/>
        <v>0</v>
      </c>
      <c r="M172" s="478">
        <f t="shared" si="38"/>
        <v>0</v>
      </c>
      <c r="N172" s="478">
        <f t="shared" si="38"/>
        <v>0</v>
      </c>
      <c r="O172" s="478">
        <f t="shared" si="38"/>
        <v>0</v>
      </c>
      <c r="P172" s="478">
        <f t="shared" si="38"/>
        <v>0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39">I27</f>
        <v>0</v>
      </c>
      <c r="J173" s="480">
        <f t="shared" si="39"/>
        <v>0</v>
      </c>
      <c r="K173" s="480">
        <f t="shared" si="39"/>
        <v>0</v>
      </c>
      <c r="L173" s="480">
        <f t="shared" si="39"/>
        <v>0</v>
      </c>
      <c r="M173" s="480">
        <f t="shared" si="39"/>
        <v>0</v>
      </c>
      <c r="N173" s="480">
        <f t="shared" si="39"/>
        <v>0</v>
      </c>
      <c r="O173" s="480">
        <f t="shared" si="39"/>
        <v>0</v>
      </c>
      <c r="P173" s="480">
        <f t="shared" si="39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5224.7</v>
      </c>
      <c r="F174" s="365">
        <f>F85</f>
        <v>638.55000000000007</v>
      </c>
      <c r="G174" s="365">
        <f t="shared" ref="G174:G179" si="40">E174-F174</f>
        <v>4586.1499999999996</v>
      </c>
      <c r="I174" s="480">
        <f t="shared" ref="I174:P174" si="41">I85</f>
        <v>0</v>
      </c>
      <c r="J174" s="480">
        <f t="shared" si="41"/>
        <v>0</v>
      </c>
      <c r="K174" s="480">
        <f t="shared" si="41"/>
        <v>0</v>
      </c>
      <c r="L174" s="480">
        <f t="shared" si="41"/>
        <v>0</v>
      </c>
      <c r="M174" s="480">
        <f t="shared" si="41"/>
        <v>0</v>
      </c>
      <c r="N174" s="480">
        <f t="shared" si="41"/>
        <v>638.55000000000007</v>
      </c>
      <c r="O174" s="480">
        <f t="shared" si="41"/>
        <v>0</v>
      </c>
      <c r="P174" s="480">
        <f t="shared" si="41"/>
        <v>638.55000000000007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180</v>
      </c>
      <c r="F175" s="365">
        <f>F99</f>
        <v>0</v>
      </c>
      <c r="G175" s="365">
        <f t="shared" si="40"/>
        <v>180</v>
      </c>
      <c r="I175" s="480">
        <f t="shared" ref="I175:P175" si="42">I99</f>
        <v>0</v>
      </c>
      <c r="J175" s="480">
        <f t="shared" si="42"/>
        <v>0</v>
      </c>
      <c r="K175" s="480">
        <f t="shared" si="42"/>
        <v>0</v>
      </c>
      <c r="L175" s="480">
        <f t="shared" si="42"/>
        <v>0</v>
      </c>
      <c r="M175" s="480">
        <f t="shared" si="42"/>
        <v>0</v>
      </c>
      <c r="N175" s="480">
        <f t="shared" si="42"/>
        <v>0</v>
      </c>
      <c r="O175" s="480">
        <f t="shared" si="42"/>
        <v>0</v>
      </c>
      <c r="P175" s="480">
        <f t="shared" si="42"/>
        <v>0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0</v>
      </c>
      <c r="G176" s="365">
        <f t="shared" si="40"/>
        <v>850</v>
      </c>
      <c r="I176" s="480">
        <f t="shared" ref="I176:P176" si="43">I105</f>
        <v>0</v>
      </c>
      <c r="J176" s="480">
        <f t="shared" si="43"/>
        <v>0</v>
      </c>
      <c r="K176" s="480">
        <f t="shared" si="43"/>
        <v>0</v>
      </c>
      <c r="L176" s="480">
        <f t="shared" si="43"/>
        <v>0</v>
      </c>
      <c r="M176" s="480">
        <f t="shared" si="43"/>
        <v>0</v>
      </c>
      <c r="N176" s="480">
        <f t="shared" si="43"/>
        <v>0</v>
      </c>
      <c r="O176" s="480">
        <f t="shared" si="43"/>
        <v>0</v>
      </c>
      <c r="P176" s="480">
        <f t="shared" si="43"/>
        <v>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0"/>
        <v>0</v>
      </c>
      <c r="I177" s="480">
        <f t="shared" ref="I177:P177" si="44">I111</f>
        <v>0</v>
      </c>
      <c r="J177" s="480">
        <f t="shared" si="44"/>
        <v>0</v>
      </c>
      <c r="K177" s="480">
        <f t="shared" si="44"/>
        <v>0</v>
      </c>
      <c r="L177" s="480">
        <f t="shared" si="44"/>
        <v>0</v>
      </c>
      <c r="M177" s="480">
        <f t="shared" si="44"/>
        <v>0</v>
      </c>
      <c r="N177" s="480">
        <f t="shared" si="44"/>
        <v>0</v>
      </c>
      <c r="O177" s="480">
        <f t="shared" si="44"/>
        <v>0</v>
      </c>
      <c r="P177" s="480">
        <f t="shared" si="44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0"/>
        <v>0</v>
      </c>
      <c r="I178" s="480">
        <f t="shared" ref="I178:P178" si="45">I116</f>
        <v>0</v>
      </c>
      <c r="J178" s="480">
        <f t="shared" si="45"/>
        <v>0</v>
      </c>
      <c r="K178" s="480">
        <f t="shared" si="45"/>
        <v>0</v>
      </c>
      <c r="L178" s="480">
        <f t="shared" si="45"/>
        <v>0</v>
      </c>
      <c r="M178" s="480">
        <f t="shared" si="45"/>
        <v>0</v>
      </c>
      <c r="N178" s="480">
        <f t="shared" si="45"/>
        <v>0</v>
      </c>
      <c r="O178" s="480">
        <f t="shared" si="45"/>
        <v>0</v>
      </c>
      <c r="P178" s="480">
        <f t="shared" si="45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949.9</v>
      </c>
      <c r="F179" s="365">
        <f>F165</f>
        <v>0</v>
      </c>
      <c r="G179" s="365">
        <f t="shared" si="40"/>
        <v>949.9</v>
      </c>
      <c r="I179" s="480">
        <f t="shared" ref="I179:P179" si="46">I165</f>
        <v>0</v>
      </c>
      <c r="J179" s="480">
        <f t="shared" si="46"/>
        <v>0</v>
      </c>
      <c r="K179" s="480">
        <f t="shared" si="46"/>
        <v>0</v>
      </c>
      <c r="L179" s="480">
        <f t="shared" si="46"/>
        <v>0</v>
      </c>
      <c r="M179" s="480">
        <f t="shared" si="46"/>
        <v>0</v>
      </c>
      <c r="N179" s="480">
        <f t="shared" si="46"/>
        <v>0</v>
      </c>
      <c r="O179" s="480">
        <f t="shared" si="46"/>
        <v>0</v>
      </c>
      <c r="P179" s="480">
        <f t="shared" si="46"/>
        <v>0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346.40000000000055</v>
      </c>
      <c r="F180" s="365">
        <f>F171+F172-SUM(F173:F179)</f>
        <v>-2597.7899999999991</v>
      </c>
      <c r="G180" s="365">
        <f>F180-E180</f>
        <v>-2944.1899999999996</v>
      </c>
      <c r="I180" s="481">
        <f t="shared" ref="I180:P180" si="47">I171+I172-SUM(I173:I179)</f>
        <v>-1959.2399999999989</v>
      </c>
      <c r="J180" s="481">
        <f t="shared" si="47"/>
        <v>-1959.2399999999989</v>
      </c>
      <c r="K180" s="481">
        <f t="shared" si="47"/>
        <v>-1959.2399999999989</v>
      </c>
      <c r="L180" s="481">
        <f t="shared" si="47"/>
        <v>-1959.2399999999989</v>
      </c>
      <c r="M180" s="481">
        <f t="shared" si="47"/>
        <v>-1959.2399999999989</v>
      </c>
      <c r="N180" s="481">
        <f t="shared" si="47"/>
        <v>-2597.7899999999991</v>
      </c>
      <c r="O180" s="481">
        <f t="shared" si="47"/>
        <v>-2597.7899999999991</v>
      </c>
      <c r="P180" s="481">
        <f t="shared" si="47"/>
        <v>-638.55000000000007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J1058"/>
  <sheetViews>
    <sheetView zoomScale="75" zoomScaleNormal="75" workbookViewId="0">
      <pane xSplit="3" ySplit="6" topLeftCell="J83" activePane="bottomRight" state="frozen"/>
      <selection pane="topRight" activeCell="J1" sqref="J1"/>
      <selection pane="bottomLeft" activeCell="A59" sqref="A59"/>
      <selection pane="bottomRight" activeCell="Q94" sqref="Q94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1.7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Julho</v>
      </c>
      <c r="F5" s="632"/>
      <c r="G5" s="632"/>
      <c r="I5" s="633" t="s">
        <v>260</v>
      </c>
      <c r="J5" s="633"/>
      <c r="K5" s="633"/>
      <c r="L5" s="633"/>
      <c r="M5" s="633"/>
      <c r="N5" s="633"/>
      <c r="O5" s="633"/>
      <c r="P5" s="633"/>
    </row>
    <row r="6" spans="1:17" ht="21.7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Familiar'!K7</f>
        <v>7216</v>
      </c>
      <c r="F7" s="392">
        <f t="shared" ref="F7:F15" si="0">P7</f>
        <v>0</v>
      </c>
      <c r="G7" s="393">
        <f t="shared" ref="G7:G15" si="1">F7-E7</f>
        <v>-7216</v>
      </c>
      <c r="I7" s="281"/>
      <c r="J7" s="281"/>
      <c r="K7" s="281"/>
      <c r="L7" s="281"/>
      <c r="M7" s="281"/>
      <c r="N7" s="281"/>
      <c r="O7" s="281"/>
      <c r="P7" s="155">
        <f t="shared" ref="P7:P15" si="2">SUM(I7:O7)</f>
        <v>0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Familiar'!K8</f>
        <v>335</v>
      </c>
      <c r="F8" s="392">
        <f t="shared" si="0"/>
        <v>0</v>
      </c>
      <c r="G8" s="393">
        <f t="shared" si="1"/>
        <v>-335</v>
      </c>
      <c r="I8" s="281"/>
      <c r="J8" s="281"/>
      <c r="K8" s="281"/>
      <c r="L8" s="281"/>
      <c r="M8" s="281"/>
      <c r="N8" s="281"/>
      <c r="O8" s="281"/>
      <c r="P8" s="155">
        <f t="shared" si="2"/>
        <v>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Familiar'!K9</f>
        <v>0</v>
      </c>
      <c r="F9" s="392">
        <f t="shared" si="0"/>
        <v>0</v>
      </c>
      <c r="G9" s="393">
        <f t="shared" si="1"/>
        <v>0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Familiar'!K10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81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Familiar'!K11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Familiar'!K12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Familiar'!K13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Familiar'!K14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Familiar'!K15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7551</v>
      </c>
      <c r="F16" s="401">
        <f>SUM(F7:F15)</f>
        <v>0</v>
      </c>
      <c r="G16" s="402">
        <f>SUM(G7:G15)</f>
        <v>-7551</v>
      </c>
      <c r="I16" s="401">
        <f t="shared" ref="I16:P16" si="3">SUM(I7:I15)</f>
        <v>0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0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Familiar'!K19</f>
        <v>0</v>
      </c>
      <c r="F19" s="392">
        <f t="shared" ref="F19:F26" si="4">P19</f>
        <v>0</v>
      </c>
      <c r="G19" s="393">
        <f t="shared" ref="G19:G26" si="5">F19-E19</f>
        <v>0</v>
      </c>
      <c r="I19" s="281"/>
      <c r="J19" s="281"/>
      <c r="K19" s="281"/>
      <c r="L19" s="281"/>
      <c r="M19" s="281"/>
      <c r="N19" s="281"/>
      <c r="O19" s="281"/>
      <c r="P19" s="155">
        <f t="shared" ref="P19:P26" si="6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Familiar'!K20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6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Familiar'!K21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6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Familiar'!K22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6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Familiar'!K23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6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Familiar'!K24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6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Familiar'!K25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6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Familiar'!K26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6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7">SUM(I19:I26)</f>
        <v>0</v>
      </c>
      <c r="J27" s="415">
        <f t="shared" si="7"/>
        <v>0</v>
      </c>
      <c r="K27" s="415">
        <f t="shared" si="7"/>
        <v>0</v>
      </c>
      <c r="L27" s="415">
        <f t="shared" si="7"/>
        <v>0</v>
      </c>
      <c r="M27" s="415">
        <f t="shared" si="7"/>
        <v>0</v>
      </c>
      <c r="N27" s="415">
        <f t="shared" si="7"/>
        <v>0</v>
      </c>
      <c r="O27" s="415">
        <f t="shared" si="7"/>
        <v>0</v>
      </c>
      <c r="P27" s="415">
        <f t="shared" si="7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 t="e">
        <f>F27/F16</f>
        <v>#DIV/0!</v>
      </c>
      <c r="G28" s="420"/>
      <c r="I28" s="419" t="e">
        <f t="shared" ref="I28:P28" si="8">I27/I16</f>
        <v>#DIV/0!</v>
      </c>
      <c r="J28" s="419" t="e">
        <f t="shared" si="8"/>
        <v>#DIV/0!</v>
      </c>
      <c r="K28" s="419" t="e">
        <f t="shared" si="8"/>
        <v>#DIV/0!</v>
      </c>
      <c r="L28" s="419" t="e">
        <f t="shared" si="8"/>
        <v>#DIV/0!</v>
      </c>
      <c r="M28" s="419" t="e">
        <f t="shared" si="8"/>
        <v>#DIV/0!</v>
      </c>
      <c r="N28" s="419" t="e">
        <f t="shared" si="8"/>
        <v>#DIV/0!</v>
      </c>
      <c r="O28" s="419" t="e">
        <f t="shared" si="8"/>
        <v>#DIV/0!</v>
      </c>
      <c r="P28" s="419" t="e">
        <f t="shared" si="8"/>
        <v>#DIV/0!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2.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Familiar'!K31</f>
        <v>0</v>
      </c>
      <c r="F31" s="392">
        <f t="shared" ref="F31:F62" si="9">P31</f>
        <v>0</v>
      </c>
      <c r="G31" s="393">
        <f t="shared" ref="G31:G62" si="10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1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Familiar'!K32</f>
        <v>0</v>
      </c>
      <c r="F32" s="392">
        <f t="shared" si="9"/>
        <v>0</v>
      </c>
      <c r="G32" s="393">
        <f t="shared" si="10"/>
        <v>0</v>
      </c>
      <c r="I32" s="281"/>
      <c r="J32" s="281"/>
      <c r="K32" s="281"/>
      <c r="L32" s="281"/>
      <c r="M32" s="281"/>
      <c r="N32" s="281"/>
      <c r="O32" s="281"/>
      <c r="P32" s="155">
        <f t="shared" si="11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Familiar'!K33</f>
        <v>0</v>
      </c>
      <c r="F33" s="392">
        <f t="shared" si="9"/>
        <v>0</v>
      </c>
      <c r="G33" s="393">
        <f t="shared" si="10"/>
        <v>0</v>
      </c>
      <c r="I33" s="281"/>
      <c r="J33" s="281"/>
      <c r="K33" s="281"/>
      <c r="L33" s="281"/>
      <c r="M33" s="281"/>
      <c r="N33" s="281"/>
      <c r="O33" s="281"/>
      <c r="P33" s="155">
        <f t="shared" si="11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Familiar'!K34</f>
        <v>0</v>
      </c>
      <c r="F34" s="392">
        <f t="shared" si="9"/>
        <v>0</v>
      </c>
      <c r="G34" s="393">
        <f t="shared" si="10"/>
        <v>0</v>
      </c>
      <c r="I34" s="281"/>
      <c r="J34" s="281"/>
      <c r="K34" s="281"/>
      <c r="L34" s="281"/>
      <c r="M34" s="281"/>
      <c r="N34" s="281"/>
      <c r="O34" s="281"/>
      <c r="P34" s="155">
        <f t="shared" si="11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Familiar'!K35</f>
        <v>184.7</v>
      </c>
      <c r="F35" s="392">
        <f t="shared" si="9"/>
        <v>0</v>
      </c>
      <c r="G35" s="393">
        <f t="shared" si="10"/>
        <v>184.7</v>
      </c>
      <c r="I35" s="281"/>
      <c r="J35" s="281"/>
      <c r="K35" s="281"/>
      <c r="L35" s="281"/>
      <c r="M35" s="281"/>
      <c r="N35" s="281"/>
      <c r="O35" s="281"/>
      <c r="P35" s="155">
        <f t="shared" si="11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Familiar'!K36</f>
        <v>50</v>
      </c>
      <c r="F36" s="392">
        <f t="shared" si="9"/>
        <v>0</v>
      </c>
      <c r="G36" s="393">
        <f t="shared" si="10"/>
        <v>50</v>
      </c>
      <c r="I36" s="281"/>
      <c r="J36" s="281"/>
      <c r="K36" s="281"/>
      <c r="L36" s="281"/>
      <c r="M36" s="281"/>
      <c r="N36" s="281"/>
      <c r="O36" s="281"/>
      <c r="P36" s="155">
        <f t="shared" si="11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Familiar'!K37</f>
        <v>0</v>
      </c>
      <c r="F37" s="392">
        <f t="shared" si="9"/>
        <v>0</v>
      </c>
      <c r="G37" s="393">
        <f t="shared" si="10"/>
        <v>0</v>
      </c>
      <c r="I37" s="281"/>
      <c r="J37" s="281"/>
      <c r="K37" s="281"/>
      <c r="L37" s="281"/>
      <c r="M37" s="281"/>
      <c r="N37" s="281"/>
      <c r="O37" s="281"/>
      <c r="P37" s="155">
        <f t="shared" si="11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Familiar'!K38</f>
        <v>0</v>
      </c>
      <c r="F38" s="392">
        <f t="shared" si="9"/>
        <v>0</v>
      </c>
      <c r="G38" s="393">
        <f t="shared" si="10"/>
        <v>0</v>
      </c>
      <c r="I38" s="281"/>
      <c r="J38" s="281"/>
      <c r="K38" s="281"/>
      <c r="L38" s="281"/>
      <c r="M38" s="281"/>
      <c r="N38" s="281"/>
      <c r="O38" s="281"/>
      <c r="P38" s="155">
        <f t="shared" si="11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Familiar'!K39</f>
        <v>0</v>
      </c>
      <c r="F39" s="392">
        <f t="shared" si="9"/>
        <v>0</v>
      </c>
      <c r="G39" s="393">
        <f t="shared" si="10"/>
        <v>0</v>
      </c>
      <c r="I39" s="281"/>
      <c r="J39" s="281"/>
      <c r="K39" s="281"/>
      <c r="L39" s="281"/>
      <c r="M39" s="281"/>
      <c r="N39" s="281"/>
      <c r="O39" s="281"/>
      <c r="P39" s="155">
        <f t="shared" si="11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Familiar'!K40</f>
        <v>3100</v>
      </c>
      <c r="F40" s="392">
        <f t="shared" si="9"/>
        <v>0</v>
      </c>
      <c r="G40" s="393">
        <f t="shared" si="10"/>
        <v>3100</v>
      </c>
      <c r="I40" s="281"/>
      <c r="J40" s="281"/>
      <c r="K40" s="281"/>
      <c r="L40" s="281"/>
      <c r="M40" s="281"/>
      <c r="N40" s="281"/>
      <c r="O40" s="281"/>
      <c r="P40" s="155">
        <f t="shared" si="11"/>
        <v>0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Familiar'!K41</f>
        <v>0</v>
      </c>
      <c r="F41" s="392">
        <f t="shared" si="9"/>
        <v>0</v>
      </c>
      <c r="G41" s="393">
        <f t="shared" si="10"/>
        <v>0</v>
      </c>
      <c r="I41" s="281"/>
      <c r="J41" s="281"/>
      <c r="K41" s="281"/>
      <c r="L41" s="281"/>
      <c r="M41" s="281"/>
      <c r="N41" s="281"/>
      <c r="O41" s="281"/>
      <c r="P41" s="155">
        <f t="shared" si="11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Familiar'!K42</f>
        <v>0</v>
      </c>
      <c r="F42" s="392">
        <f t="shared" si="9"/>
        <v>0</v>
      </c>
      <c r="G42" s="393">
        <f t="shared" si="10"/>
        <v>0</v>
      </c>
      <c r="I42" s="281"/>
      <c r="J42" s="281"/>
      <c r="K42" s="281"/>
      <c r="L42" s="281"/>
      <c r="M42" s="281"/>
      <c r="N42" s="281"/>
      <c r="O42" s="281"/>
      <c r="P42" s="134">
        <f t="shared" si="11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Familiar'!K43</f>
        <v>0</v>
      </c>
      <c r="F43" s="392">
        <f t="shared" si="9"/>
        <v>0</v>
      </c>
      <c r="G43" s="393">
        <f t="shared" si="10"/>
        <v>0</v>
      </c>
      <c r="I43" s="281"/>
      <c r="J43" s="281"/>
      <c r="K43" s="281"/>
      <c r="L43" s="281"/>
      <c r="M43" s="281"/>
      <c r="N43" s="281"/>
      <c r="O43" s="281"/>
      <c r="P43" s="155">
        <f t="shared" si="11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Familiar'!K44</f>
        <v>0</v>
      </c>
      <c r="F44" s="392">
        <f t="shared" si="9"/>
        <v>0</v>
      </c>
      <c r="G44" s="393">
        <f t="shared" si="10"/>
        <v>0</v>
      </c>
      <c r="I44" s="281"/>
      <c r="J44" s="281"/>
      <c r="K44" s="281"/>
      <c r="L44" s="281"/>
      <c r="M44" s="281"/>
      <c r="N44" s="281"/>
      <c r="O44" s="281"/>
      <c r="P44" s="155">
        <f t="shared" si="11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Familiar'!K45</f>
        <v>0</v>
      </c>
      <c r="F45" s="392">
        <f t="shared" si="9"/>
        <v>0</v>
      </c>
      <c r="G45" s="393">
        <f t="shared" si="10"/>
        <v>0</v>
      </c>
      <c r="I45" s="281"/>
      <c r="J45" s="281"/>
      <c r="K45" s="281"/>
      <c r="L45" s="281"/>
      <c r="M45" s="281"/>
      <c r="N45" s="281"/>
      <c r="O45" s="281"/>
      <c r="P45" s="155">
        <f t="shared" si="11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Familiar'!K46</f>
        <v>400</v>
      </c>
      <c r="F46" s="392">
        <f t="shared" si="9"/>
        <v>0</v>
      </c>
      <c r="G46" s="393">
        <f t="shared" si="10"/>
        <v>400</v>
      </c>
      <c r="I46" s="281"/>
      <c r="J46" s="281"/>
      <c r="K46" s="281"/>
      <c r="L46" s="281"/>
      <c r="M46" s="281"/>
      <c r="N46" s="281"/>
      <c r="O46" s="281"/>
      <c r="P46" s="155">
        <f t="shared" si="11"/>
        <v>0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Familiar'!K47</f>
        <v>0</v>
      </c>
      <c r="F47" s="392">
        <f t="shared" si="9"/>
        <v>0</v>
      </c>
      <c r="G47" s="393">
        <f t="shared" si="10"/>
        <v>0</v>
      </c>
      <c r="I47" s="281"/>
      <c r="J47" s="281"/>
      <c r="K47" s="281"/>
      <c r="L47" s="281"/>
      <c r="M47" s="281"/>
      <c r="N47" s="281"/>
      <c r="O47" s="281"/>
      <c r="P47" s="155">
        <f t="shared" si="11"/>
        <v>0</v>
      </c>
      <c r="Q47" s="412"/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Familiar'!K48</f>
        <v>0</v>
      </c>
      <c r="F48" s="392">
        <f t="shared" si="9"/>
        <v>0</v>
      </c>
      <c r="G48" s="393">
        <f t="shared" si="10"/>
        <v>0</v>
      </c>
      <c r="I48" s="281"/>
      <c r="J48" s="281"/>
      <c r="K48" s="281"/>
      <c r="L48" s="281"/>
      <c r="M48" s="281"/>
      <c r="N48" s="281"/>
      <c r="O48" s="281"/>
      <c r="P48" s="155">
        <f t="shared" si="11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Familiar'!K49</f>
        <v>0</v>
      </c>
      <c r="F49" s="392">
        <f t="shared" si="9"/>
        <v>0</v>
      </c>
      <c r="G49" s="393">
        <f t="shared" si="10"/>
        <v>0</v>
      </c>
      <c r="I49" s="281"/>
      <c r="J49" s="281"/>
      <c r="K49" s="281"/>
      <c r="L49" s="281"/>
      <c r="M49" s="281"/>
      <c r="N49" s="281"/>
      <c r="O49" s="281"/>
      <c r="P49" s="155">
        <f t="shared" si="11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Familiar'!K50</f>
        <v>0</v>
      </c>
      <c r="F50" s="392">
        <f t="shared" si="9"/>
        <v>0</v>
      </c>
      <c r="G50" s="393">
        <f t="shared" si="10"/>
        <v>0</v>
      </c>
      <c r="I50" s="281"/>
      <c r="J50" s="281"/>
      <c r="K50" s="281"/>
      <c r="L50" s="281"/>
      <c r="M50" s="281"/>
      <c r="N50" s="281"/>
      <c r="O50" s="281"/>
      <c r="P50" s="155">
        <f t="shared" si="11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Familiar'!K51</f>
        <v>0</v>
      </c>
      <c r="F51" s="392">
        <f t="shared" si="9"/>
        <v>0</v>
      </c>
      <c r="G51" s="393">
        <f t="shared" si="10"/>
        <v>0</v>
      </c>
      <c r="I51" s="281"/>
      <c r="J51" s="281"/>
      <c r="K51" s="281"/>
      <c r="L51" s="281"/>
      <c r="M51" s="281"/>
      <c r="N51" s="281"/>
      <c r="O51" s="281"/>
      <c r="P51" s="155">
        <f t="shared" si="11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Familiar'!K52</f>
        <v>0</v>
      </c>
      <c r="F52" s="392">
        <f t="shared" si="9"/>
        <v>0</v>
      </c>
      <c r="G52" s="393">
        <f t="shared" si="10"/>
        <v>0</v>
      </c>
      <c r="I52" s="281"/>
      <c r="J52" s="281"/>
      <c r="K52" s="281"/>
      <c r="L52" s="281"/>
      <c r="M52" s="281"/>
      <c r="N52" s="281"/>
      <c r="O52" s="281"/>
      <c r="P52" s="155">
        <f t="shared" si="11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Familiar'!K53</f>
        <v>0</v>
      </c>
      <c r="F53" s="392">
        <f t="shared" si="9"/>
        <v>0</v>
      </c>
      <c r="G53" s="393">
        <f t="shared" si="10"/>
        <v>0</v>
      </c>
      <c r="I53" s="281"/>
      <c r="J53" s="281"/>
      <c r="K53" s="281"/>
      <c r="L53" s="281"/>
      <c r="M53" s="281"/>
      <c r="N53" s="281"/>
      <c r="O53" s="281"/>
      <c r="P53" s="155">
        <f t="shared" si="11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Familiar'!K54</f>
        <v>0</v>
      </c>
      <c r="F54" s="392">
        <f t="shared" si="9"/>
        <v>0</v>
      </c>
      <c r="G54" s="393">
        <f t="shared" si="10"/>
        <v>0</v>
      </c>
      <c r="I54" s="281"/>
      <c r="J54" s="281"/>
      <c r="K54" s="281"/>
      <c r="L54" s="281"/>
      <c r="M54" s="281"/>
      <c r="N54" s="281"/>
      <c r="O54" s="281"/>
      <c r="P54" s="155">
        <f t="shared" si="11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Familiar'!K55</f>
        <v>80</v>
      </c>
      <c r="F55" s="392">
        <f t="shared" si="9"/>
        <v>0</v>
      </c>
      <c r="G55" s="393">
        <f t="shared" si="10"/>
        <v>80</v>
      </c>
      <c r="I55" s="281"/>
      <c r="J55" s="281"/>
      <c r="K55" s="281"/>
      <c r="L55" s="281"/>
      <c r="M55" s="281"/>
      <c r="N55" s="281"/>
      <c r="O55" s="281"/>
      <c r="P55" s="155">
        <f t="shared" si="11"/>
        <v>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Familiar'!K56</f>
        <v>0</v>
      </c>
      <c r="F56" s="392">
        <f t="shared" si="9"/>
        <v>0</v>
      </c>
      <c r="G56" s="393">
        <f t="shared" si="10"/>
        <v>0</v>
      </c>
      <c r="I56" s="281"/>
      <c r="J56" s="281"/>
      <c r="K56" s="281"/>
      <c r="L56" s="281"/>
      <c r="M56" s="281"/>
      <c r="N56" s="281"/>
      <c r="O56" s="281"/>
      <c r="P56" s="155">
        <f t="shared" si="11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Familiar'!K57</f>
        <v>0</v>
      </c>
      <c r="F57" s="392">
        <f t="shared" si="9"/>
        <v>0</v>
      </c>
      <c r="G57" s="393">
        <f t="shared" si="10"/>
        <v>0</v>
      </c>
      <c r="I57" s="281"/>
      <c r="J57" s="281"/>
      <c r="K57" s="281"/>
      <c r="L57" s="281"/>
      <c r="M57" s="281"/>
      <c r="N57" s="281"/>
      <c r="O57" s="281"/>
      <c r="P57" s="155">
        <f t="shared" si="11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Familiar'!K58</f>
        <v>0</v>
      </c>
      <c r="F58" s="392">
        <f t="shared" si="9"/>
        <v>0</v>
      </c>
      <c r="G58" s="393">
        <f t="shared" si="10"/>
        <v>0</v>
      </c>
      <c r="I58" s="281"/>
      <c r="J58" s="281"/>
      <c r="K58" s="281"/>
      <c r="L58" s="281"/>
      <c r="M58" s="281"/>
      <c r="N58" s="281"/>
      <c r="O58" s="281"/>
      <c r="P58" s="155">
        <f t="shared" si="11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Familiar'!K59</f>
        <v>0</v>
      </c>
      <c r="F59" s="392">
        <f t="shared" si="9"/>
        <v>0</v>
      </c>
      <c r="G59" s="393">
        <f t="shared" si="10"/>
        <v>0</v>
      </c>
      <c r="I59" s="281"/>
      <c r="J59" s="281"/>
      <c r="K59" s="281"/>
      <c r="L59" s="281"/>
      <c r="M59" s="281"/>
      <c r="N59" s="281"/>
      <c r="O59" s="281"/>
      <c r="P59" s="155">
        <f t="shared" si="11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Familiar'!K60</f>
        <v>0</v>
      </c>
      <c r="F60" s="392">
        <f t="shared" si="9"/>
        <v>0</v>
      </c>
      <c r="G60" s="393">
        <f t="shared" si="10"/>
        <v>0</v>
      </c>
      <c r="I60" s="281"/>
      <c r="J60" s="281"/>
      <c r="K60" s="281"/>
      <c r="L60" s="281"/>
      <c r="M60" s="281"/>
      <c r="N60" s="281"/>
      <c r="O60" s="281"/>
      <c r="P60" s="155">
        <f t="shared" si="11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Familiar'!K61</f>
        <v>0</v>
      </c>
      <c r="F61" s="392">
        <f t="shared" si="9"/>
        <v>0</v>
      </c>
      <c r="G61" s="393">
        <f t="shared" si="10"/>
        <v>0</v>
      </c>
      <c r="I61" s="281"/>
      <c r="J61" s="281"/>
      <c r="K61" s="281"/>
      <c r="L61" s="281"/>
      <c r="M61" s="281"/>
      <c r="N61" s="281"/>
      <c r="O61" s="281"/>
      <c r="P61" s="155">
        <f t="shared" si="11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Familiar'!K62</f>
        <v>0</v>
      </c>
      <c r="F62" s="392">
        <f t="shared" si="9"/>
        <v>0</v>
      </c>
      <c r="G62" s="393">
        <f t="shared" si="10"/>
        <v>0</v>
      </c>
      <c r="I62" s="281"/>
      <c r="J62" s="281"/>
      <c r="K62" s="281"/>
      <c r="L62" s="281"/>
      <c r="M62" s="281"/>
      <c r="N62" s="281"/>
      <c r="O62" s="281"/>
      <c r="P62" s="155">
        <f t="shared" si="11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Familiar'!K63</f>
        <v>0</v>
      </c>
      <c r="F63" s="392">
        <f t="shared" ref="F63:F84" si="12">P63</f>
        <v>0</v>
      </c>
      <c r="G63" s="393">
        <f t="shared" ref="G63:G94" si="13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4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Familiar'!K64</f>
        <v>0</v>
      </c>
      <c r="F64" s="392">
        <f t="shared" si="12"/>
        <v>0</v>
      </c>
      <c r="G64" s="393">
        <f t="shared" si="13"/>
        <v>0</v>
      </c>
      <c r="I64" s="281"/>
      <c r="J64" s="281"/>
      <c r="K64" s="281"/>
      <c r="L64" s="281"/>
      <c r="M64" s="281"/>
      <c r="N64" s="281"/>
      <c r="O64" s="281"/>
      <c r="P64" s="155">
        <f t="shared" si="14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Familiar'!K65</f>
        <v>0</v>
      </c>
      <c r="F65" s="392">
        <f t="shared" si="12"/>
        <v>0</v>
      </c>
      <c r="G65" s="393">
        <f t="shared" si="13"/>
        <v>0</v>
      </c>
      <c r="I65" s="281"/>
      <c r="J65" s="281"/>
      <c r="K65" s="281"/>
      <c r="L65" s="281"/>
      <c r="M65" s="281"/>
      <c r="N65" s="281"/>
      <c r="O65" s="281"/>
      <c r="P65" s="155">
        <f t="shared" si="14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Familiar'!K66</f>
        <v>0</v>
      </c>
      <c r="F66" s="392">
        <f t="shared" si="12"/>
        <v>0</v>
      </c>
      <c r="G66" s="393">
        <f t="shared" si="13"/>
        <v>0</v>
      </c>
      <c r="I66" s="281"/>
      <c r="J66" s="281"/>
      <c r="K66" s="281"/>
      <c r="L66" s="281"/>
      <c r="M66" s="281"/>
      <c r="N66" s="281"/>
      <c r="O66" s="281"/>
      <c r="P66" s="155">
        <f t="shared" si="14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Familiar'!K67</f>
        <v>150</v>
      </c>
      <c r="F67" s="392">
        <f t="shared" si="12"/>
        <v>146.83000000000001</v>
      </c>
      <c r="G67" s="393">
        <f t="shared" si="13"/>
        <v>3.1699999999999875</v>
      </c>
      <c r="I67" s="281"/>
      <c r="J67" s="281"/>
      <c r="K67" s="281"/>
      <c r="L67" s="281"/>
      <c r="M67" s="281"/>
      <c r="N67" s="281">
        <v>146.83000000000001</v>
      </c>
      <c r="O67" s="281"/>
      <c r="P67" s="155">
        <f t="shared" si="14"/>
        <v>146.83000000000001</v>
      </c>
      <c r="Q67" s="412" t="s">
        <v>261</v>
      </c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Familiar'!K68</f>
        <v>225</v>
      </c>
      <c r="F68" s="392">
        <f t="shared" si="12"/>
        <v>0</v>
      </c>
      <c r="G68" s="393">
        <f t="shared" si="13"/>
        <v>225</v>
      </c>
      <c r="I68" s="281"/>
      <c r="J68" s="281"/>
      <c r="K68" s="281"/>
      <c r="L68" s="281"/>
      <c r="M68" s="281"/>
      <c r="N68" s="281"/>
      <c r="O68" s="281"/>
      <c r="P68" s="155">
        <f t="shared" si="14"/>
        <v>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Familiar'!K69</f>
        <v>0</v>
      </c>
      <c r="F69" s="392">
        <f t="shared" si="12"/>
        <v>0</v>
      </c>
      <c r="G69" s="393">
        <f t="shared" si="13"/>
        <v>0</v>
      </c>
      <c r="I69" s="281"/>
      <c r="J69" s="281"/>
      <c r="K69" s="281"/>
      <c r="L69" s="281"/>
      <c r="M69" s="281"/>
      <c r="N69" s="281"/>
      <c r="O69" s="281"/>
      <c r="P69" s="155">
        <f t="shared" si="14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Familiar'!K70</f>
        <v>0</v>
      </c>
      <c r="F70" s="392">
        <f t="shared" si="12"/>
        <v>0</v>
      </c>
      <c r="G70" s="393">
        <f t="shared" si="13"/>
        <v>0</v>
      </c>
      <c r="I70" s="281"/>
      <c r="J70" s="281"/>
      <c r="K70" s="281"/>
      <c r="L70" s="281"/>
      <c r="M70" s="281"/>
      <c r="N70" s="281"/>
      <c r="O70" s="281"/>
      <c r="P70" s="155">
        <f t="shared" si="14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Familiar'!K71</f>
        <v>0</v>
      </c>
      <c r="F71" s="392">
        <f t="shared" si="12"/>
        <v>0</v>
      </c>
      <c r="G71" s="393">
        <f t="shared" si="13"/>
        <v>0</v>
      </c>
      <c r="I71" s="281"/>
      <c r="J71" s="281"/>
      <c r="K71" s="281"/>
      <c r="L71" s="281"/>
      <c r="M71" s="281"/>
      <c r="N71" s="281"/>
      <c r="O71" s="281"/>
      <c r="P71" s="155">
        <f t="shared" si="14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Familiar'!K72</f>
        <v>0</v>
      </c>
      <c r="F72" s="392">
        <f t="shared" si="12"/>
        <v>0</v>
      </c>
      <c r="G72" s="393">
        <f t="shared" si="13"/>
        <v>0</v>
      </c>
      <c r="I72" s="281"/>
      <c r="J72" s="281"/>
      <c r="K72" s="281"/>
      <c r="L72" s="281"/>
      <c r="M72" s="281"/>
      <c r="N72" s="281"/>
      <c r="O72" s="281"/>
      <c r="P72" s="155">
        <f t="shared" si="14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Familiar'!K73</f>
        <v>190</v>
      </c>
      <c r="F73" s="392">
        <f t="shared" si="12"/>
        <v>60.82</v>
      </c>
      <c r="G73" s="393">
        <f t="shared" si="13"/>
        <v>129.18</v>
      </c>
      <c r="I73" s="281"/>
      <c r="J73" s="281"/>
      <c r="K73" s="281"/>
      <c r="L73" s="281"/>
      <c r="M73" s="281"/>
      <c r="N73" s="281">
        <v>60.82</v>
      </c>
      <c r="O73" s="281"/>
      <c r="P73" s="155">
        <f t="shared" si="14"/>
        <v>60.82</v>
      </c>
      <c r="Q73" s="412" t="s">
        <v>262</v>
      </c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Familiar'!K74</f>
        <v>0</v>
      </c>
      <c r="F74" s="392">
        <f t="shared" si="12"/>
        <v>0</v>
      </c>
      <c r="G74" s="393">
        <f t="shared" si="13"/>
        <v>0</v>
      </c>
      <c r="I74" s="281"/>
      <c r="J74" s="281"/>
      <c r="K74" s="281"/>
      <c r="L74" s="281"/>
      <c r="M74" s="281"/>
      <c r="N74" s="281"/>
      <c r="O74" s="281"/>
      <c r="P74" s="155">
        <f t="shared" si="14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Familiar'!K75</f>
        <v>0</v>
      </c>
      <c r="F75" s="392">
        <f t="shared" si="12"/>
        <v>0</v>
      </c>
      <c r="G75" s="393">
        <f t="shared" si="13"/>
        <v>0</v>
      </c>
      <c r="I75" s="281"/>
      <c r="J75" s="281"/>
      <c r="K75" s="281"/>
      <c r="L75" s="281"/>
      <c r="M75" s="281"/>
      <c r="N75" s="281"/>
      <c r="O75" s="281"/>
      <c r="P75" s="155">
        <f t="shared" si="14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Familiar'!K76</f>
        <v>0</v>
      </c>
      <c r="F76" s="392">
        <f t="shared" si="12"/>
        <v>0</v>
      </c>
      <c r="G76" s="393">
        <f t="shared" si="13"/>
        <v>0</v>
      </c>
      <c r="I76" s="281"/>
      <c r="J76" s="281"/>
      <c r="K76" s="281"/>
      <c r="L76" s="281"/>
      <c r="M76" s="281"/>
      <c r="N76" s="281"/>
      <c r="O76" s="281"/>
      <c r="P76" s="155">
        <f t="shared" si="14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Familiar'!K77</f>
        <v>240</v>
      </c>
      <c r="F77" s="392">
        <f t="shared" si="12"/>
        <v>0</v>
      </c>
      <c r="G77" s="393">
        <f t="shared" si="13"/>
        <v>240</v>
      </c>
      <c r="I77" s="281"/>
      <c r="J77" s="281"/>
      <c r="K77" s="281"/>
      <c r="L77" s="281"/>
      <c r="M77" s="281"/>
      <c r="N77" s="281"/>
      <c r="O77" s="281"/>
      <c r="P77" s="155">
        <f t="shared" si="14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Familiar'!K78</f>
        <v>0</v>
      </c>
      <c r="F78" s="392">
        <f t="shared" si="12"/>
        <v>0</v>
      </c>
      <c r="G78" s="393">
        <f t="shared" si="13"/>
        <v>0</v>
      </c>
      <c r="I78" s="281"/>
      <c r="J78" s="281"/>
      <c r="K78" s="281"/>
      <c r="L78" s="281"/>
      <c r="M78" s="281"/>
      <c r="N78" s="281"/>
      <c r="O78" s="281"/>
      <c r="P78" s="155">
        <f t="shared" si="14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Familiar'!K79</f>
        <v>0</v>
      </c>
      <c r="F79" s="392">
        <f t="shared" si="12"/>
        <v>0</v>
      </c>
      <c r="G79" s="393">
        <f t="shared" si="13"/>
        <v>0</v>
      </c>
      <c r="I79" s="281"/>
      <c r="J79" s="281"/>
      <c r="K79" s="281"/>
      <c r="L79" s="281"/>
      <c r="M79" s="281"/>
      <c r="N79" s="281"/>
      <c r="O79" s="281"/>
      <c r="P79" s="155">
        <f t="shared" si="14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Familiar'!K80</f>
        <v>50</v>
      </c>
      <c r="F80" s="392">
        <f t="shared" si="12"/>
        <v>0</v>
      </c>
      <c r="G80" s="393">
        <f t="shared" si="13"/>
        <v>50</v>
      </c>
      <c r="I80" s="281"/>
      <c r="J80" s="281"/>
      <c r="K80" s="281"/>
      <c r="L80" s="281"/>
      <c r="M80" s="281"/>
      <c r="N80" s="281"/>
      <c r="O80" s="281"/>
      <c r="P80" s="155">
        <f t="shared" si="14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Familiar'!K81</f>
        <v>0</v>
      </c>
      <c r="F81" s="392">
        <f t="shared" si="12"/>
        <v>0</v>
      </c>
      <c r="G81" s="393">
        <f t="shared" si="13"/>
        <v>0</v>
      </c>
      <c r="I81" s="281"/>
      <c r="J81" s="281"/>
      <c r="K81" s="281"/>
      <c r="L81" s="281"/>
      <c r="M81" s="281"/>
      <c r="N81" s="281"/>
      <c r="O81" s="281"/>
      <c r="P81" s="155">
        <f t="shared" si="14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Familiar'!K82</f>
        <v>0</v>
      </c>
      <c r="F82" s="392">
        <f t="shared" si="12"/>
        <v>0</v>
      </c>
      <c r="G82" s="393">
        <f t="shared" si="13"/>
        <v>0</v>
      </c>
      <c r="I82" s="281"/>
      <c r="J82" s="281"/>
      <c r="K82" s="281"/>
      <c r="L82" s="281"/>
      <c r="M82" s="281"/>
      <c r="N82" s="281"/>
      <c r="O82" s="281"/>
      <c r="P82" s="155">
        <f t="shared" si="14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Familiar'!K83</f>
        <v>0</v>
      </c>
      <c r="F83" s="392">
        <f t="shared" si="12"/>
        <v>0</v>
      </c>
      <c r="G83" s="393">
        <f t="shared" si="13"/>
        <v>0</v>
      </c>
      <c r="I83" s="281"/>
      <c r="J83" s="281"/>
      <c r="K83" s="281"/>
      <c r="L83" s="281"/>
      <c r="M83" s="281"/>
      <c r="N83" s="281"/>
      <c r="O83" s="281"/>
      <c r="P83" s="155">
        <f t="shared" si="14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Familiar'!K84</f>
        <v>0</v>
      </c>
      <c r="F84" s="392">
        <f t="shared" si="12"/>
        <v>0</v>
      </c>
      <c r="G84" s="393">
        <f t="shared" si="13"/>
        <v>0</v>
      </c>
      <c r="I84" s="281"/>
      <c r="J84" s="281"/>
      <c r="K84" s="281"/>
      <c r="L84" s="281"/>
      <c r="M84" s="281"/>
      <c r="N84" s="281"/>
      <c r="O84" s="281"/>
      <c r="P84" s="155">
        <f t="shared" si="14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4669.7</v>
      </c>
      <c r="F85" s="305">
        <f>SUM(F31:F84)</f>
        <v>207.65</v>
      </c>
      <c r="G85" s="436">
        <f>SUM(G31:G84)</f>
        <v>4462.05</v>
      </c>
      <c r="I85" s="305">
        <f t="shared" ref="I85:P85" si="15">SUM(I31:I84)</f>
        <v>0</v>
      </c>
      <c r="J85" s="305">
        <f t="shared" si="15"/>
        <v>0</v>
      </c>
      <c r="K85" s="305">
        <f t="shared" si="15"/>
        <v>0</v>
      </c>
      <c r="L85" s="305">
        <f t="shared" si="15"/>
        <v>0</v>
      </c>
      <c r="M85" s="305">
        <f t="shared" si="15"/>
        <v>0</v>
      </c>
      <c r="N85" s="305">
        <f t="shared" si="15"/>
        <v>207.65</v>
      </c>
      <c r="O85" s="305">
        <f t="shared" si="15"/>
        <v>0</v>
      </c>
      <c r="P85" s="305">
        <f t="shared" si="15"/>
        <v>207.65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0.61842140113892197</v>
      </c>
      <c r="F86" s="309" t="e">
        <f>F85/F16</f>
        <v>#DIV/0!</v>
      </c>
      <c r="G86" s="310"/>
      <c r="I86" s="309" t="e">
        <f t="shared" ref="I86:P86" si="16">I85/I16</f>
        <v>#DIV/0!</v>
      </c>
      <c r="J86" s="309" t="e">
        <f t="shared" si="16"/>
        <v>#DIV/0!</v>
      </c>
      <c r="K86" s="309" t="e">
        <f t="shared" si="16"/>
        <v>#DIV/0!</v>
      </c>
      <c r="L86" s="309" t="e">
        <f t="shared" si="16"/>
        <v>#DIV/0!</v>
      </c>
      <c r="M86" s="309" t="e">
        <f t="shared" si="16"/>
        <v>#DIV/0!</v>
      </c>
      <c r="N86" s="309" t="e">
        <f t="shared" si="16"/>
        <v>#DIV/0!</v>
      </c>
      <c r="O86" s="309" t="e">
        <f t="shared" si="16"/>
        <v>#DIV/0!</v>
      </c>
      <c r="P86" s="309" t="e">
        <f t="shared" si="16"/>
        <v>#DIV/0!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Familiar'!K87</f>
        <v>30</v>
      </c>
      <c r="F87" s="392">
        <f t="shared" ref="F87:F98" si="17">P87</f>
        <v>0</v>
      </c>
      <c r="G87" s="393">
        <f t="shared" ref="G87:G98" si="18">E87-F87</f>
        <v>30</v>
      </c>
      <c r="I87" s="281"/>
      <c r="J87" s="281"/>
      <c r="K87" s="281"/>
      <c r="L87" s="281"/>
      <c r="M87" s="281"/>
      <c r="N87" s="281"/>
      <c r="O87" s="281"/>
      <c r="P87" s="155">
        <f t="shared" ref="P87:P98" si="19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Familiar'!K88</f>
        <v>0</v>
      </c>
      <c r="F88" s="392">
        <f t="shared" si="17"/>
        <v>0</v>
      </c>
      <c r="G88" s="393">
        <f t="shared" si="18"/>
        <v>0</v>
      </c>
      <c r="I88" s="281"/>
      <c r="J88" s="281"/>
      <c r="K88" s="281"/>
      <c r="L88" s="281"/>
      <c r="M88" s="281"/>
      <c r="N88" s="281"/>
      <c r="O88" s="281"/>
      <c r="P88" s="155">
        <f t="shared" si="19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Familiar'!K89</f>
        <v>0</v>
      </c>
      <c r="F89" s="392">
        <f t="shared" si="17"/>
        <v>0</v>
      </c>
      <c r="G89" s="393">
        <f t="shared" si="18"/>
        <v>0</v>
      </c>
      <c r="I89" s="281"/>
      <c r="J89" s="281"/>
      <c r="K89" s="281"/>
      <c r="L89" s="281"/>
      <c r="M89" s="281"/>
      <c r="N89" s="281"/>
      <c r="O89" s="281"/>
      <c r="P89" s="155">
        <f t="shared" si="19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Familiar'!K90</f>
        <v>0</v>
      </c>
      <c r="F90" s="392">
        <f t="shared" si="17"/>
        <v>0</v>
      </c>
      <c r="G90" s="393">
        <f t="shared" si="18"/>
        <v>0</v>
      </c>
      <c r="I90" s="281"/>
      <c r="J90" s="281"/>
      <c r="K90" s="281"/>
      <c r="L90" s="281"/>
      <c r="M90" s="281"/>
      <c r="N90" s="281"/>
      <c r="O90" s="281"/>
      <c r="P90" s="155">
        <f t="shared" si="19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Familiar'!K91</f>
        <v>0</v>
      </c>
      <c r="F91" s="392">
        <f t="shared" si="17"/>
        <v>0</v>
      </c>
      <c r="G91" s="393">
        <f t="shared" si="18"/>
        <v>0</v>
      </c>
      <c r="I91" s="281"/>
      <c r="J91" s="281"/>
      <c r="K91" s="281"/>
      <c r="L91" s="281"/>
      <c r="M91" s="281"/>
      <c r="N91" s="281"/>
      <c r="O91" s="281"/>
      <c r="P91" s="155">
        <f t="shared" si="19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Familiar'!K92</f>
        <v>0</v>
      </c>
      <c r="F92" s="392">
        <f t="shared" si="17"/>
        <v>0</v>
      </c>
      <c r="G92" s="393">
        <f t="shared" si="18"/>
        <v>0</v>
      </c>
      <c r="I92" s="281"/>
      <c r="J92" s="281"/>
      <c r="K92" s="281"/>
      <c r="L92" s="281"/>
      <c r="M92" s="281"/>
      <c r="N92" s="281"/>
      <c r="O92" s="281"/>
      <c r="P92" s="155">
        <f t="shared" si="19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Familiar'!K93</f>
        <v>150</v>
      </c>
      <c r="F93" s="392">
        <f t="shared" si="17"/>
        <v>0</v>
      </c>
      <c r="G93" s="393">
        <f t="shared" si="18"/>
        <v>150</v>
      </c>
      <c r="I93" s="281"/>
      <c r="J93" s="281"/>
      <c r="K93" s="281"/>
      <c r="L93" s="281"/>
      <c r="M93" s="281"/>
      <c r="N93" s="281"/>
      <c r="O93" s="281"/>
      <c r="P93" s="155">
        <f t="shared" si="19"/>
        <v>0</v>
      </c>
      <c r="Q93" s="412"/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Familiar'!K94</f>
        <v>0</v>
      </c>
      <c r="F94" s="392">
        <f t="shared" si="17"/>
        <v>0</v>
      </c>
      <c r="G94" s="393">
        <f t="shared" si="18"/>
        <v>0</v>
      </c>
      <c r="I94" s="281"/>
      <c r="J94" s="281"/>
      <c r="K94" s="281"/>
      <c r="L94" s="281"/>
      <c r="M94" s="281"/>
      <c r="N94" s="281"/>
      <c r="O94" s="281"/>
      <c r="P94" s="155">
        <f t="shared" si="19"/>
        <v>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Familiar'!K95</f>
        <v>0</v>
      </c>
      <c r="F95" s="392">
        <f t="shared" si="17"/>
        <v>0</v>
      </c>
      <c r="G95" s="393">
        <f t="shared" si="18"/>
        <v>0</v>
      </c>
      <c r="I95" s="281"/>
      <c r="J95" s="281"/>
      <c r="K95" s="281"/>
      <c r="L95" s="281"/>
      <c r="M95" s="281"/>
      <c r="N95" s="281"/>
      <c r="O95" s="281"/>
      <c r="P95" s="155">
        <f t="shared" si="19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Familiar'!K96</f>
        <v>0</v>
      </c>
      <c r="F96" s="392">
        <f t="shared" si="17"/>
        <v>0</v>
      </c>
      <c r="G96" s="393">
        <f t="shared" si="18"/>
        <v>0</v>
      </c>
      <c r="I96" s="281"/>
      <c r="J96" s="281"/>
      <c r="K96" s="281"/>
      <c r="L96" s="281"/>
      <c r="M96" s="281"/>
      <c r="N96" s="281"/>
      <c r="O96" s="281"/>
      <c r="P96" s="155">
        <f t="shared" si="19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Familiar'!K97</f>
        <v>0</v>
      </c>
      <c r="F97" s="392">
        <f t="shared" si="17"/>
        <v>0</v>
      </c>
      <c r="G97" s="393">
        <f t="shared" si="18"/>
        <v>0</v>
      </c>
      <c r="I97" s="281"/>
      <c r="J97" s="281"/>
      <c r="K97" s="281"/>
      <c r="L97" s="281"/>
      <c r="M97" s="281"/>
      <c r="N97" s="281"/>
      <c r="O97" s="281"/>
      <c r="P97" s="155">
        <f t="shared" si="19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Familiar'!K98</f>
        <v>0</v>
      </c>
      <c r="F98" s="392">
        <f t="shared" si="17"/>
        <v>0</v>
      </c>
      <c r="G98" s="393">
        <f t="shared" si="18"/>
        <v>0</v>
      </c>
      <c r="I98" s="281"/>
      <c r="J98" s="281"/>
      <c r="K98" s="281"/>
      <c r="L98" s="281"/>
      <c r="M98" s="281"/>
      <c r="N98" s="281"/>
      <c r="O98" s="281"/>
      <c r="P98" s="155">
        <f t="shared" si="19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180</v>
      </c>
      <c r="F99" s="314">
        <f>SUM(F87:F98)</f>
        <v>0</v>
      </c>
      <c r="G99" s="315">
        <f>SUM(G87:G98)</f>
        <v>180</v>
      </c>
      <c r="I99" s="314">
        <f t="shared" ref="I99:P99" si="20">SUM(I87:I98)</f>
        <v>0</v>
      </c>
      <c r="J99" s="314">
        <f t="shared" si="20"/>
        <v>0</v>
      </c>
      <c r="K99" s="314">
        <f t="shared" si="20"/>
        <v>0</v>
      </c>
      <c r="L99" s="314">
        <f t="shared" si="20"/>
        <v>0</v>
      </c>
      <c r="M99" s="314">
        <f t="shared" si="20"/>
        <v>0</v>
      </c>
      <c r="N99" s="314">
        <f t="shared" si="20"/>
        <v>0</v>
      </c>
      <c r="O99" s="314">
        <f t="shared" si="20"/>
        <v>0</v>
      </c>
      <c r="P99" s="314">
        <f t="shared" si="20"/>
        <v>0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2.3837902264600714E-2</v>
      </c>
      <c r="F100" s="440" t="e">
        <f>F99/F16</f>
        <v>#DIV/0!</v>
      </c>
      <c r="G100" s="441"/>
      <c r="I100" s="440" t="e">
        <f t="shared" ref="I100:P100" si="21">I99/I16</f>
        <v>#DIV/0!</v>
      </c>
      <c r="J100" s="440" t="e">
        <f t="shared" si="21"/>
        <v>#DIV/0!</v>
      </c>
      <c r="K100" s="440" t="e">
        <f t="shared" si="21"/>
        <v>#DIV/0!</v>
      </c>
      <c r="L100" s="440" t="e">
        <f t="shared" si="21"/>
        <v>#DIV/0!</v>
      </c>
      <c r="M100" s="440" t="e">
        <f t="shared" si="21"/>
        <v>#DIV/0!</v>
      </c>
      <c r="N100" s="440" t="e">
        <f t="shared" si="21"/>
        <v>#DIV/0!</v>
      </c>
      <c r="O100" s="440" t="e">
        <f t="shared" si="21"/>
        <v>#DIV/0!</v>
      </c>
      <c r="P100" s="495" t="e">
        <f t="shared" si="21"/>
        <v>#DIV/0!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Familiar'!K101</f>
        <v>850</v>
      </c>
      <c r="F101" s="392">
        <f>P101</f>
        <v>0</v>
      </c>
      <c r="G101" s="393">
        <f>E101-F101</f>
        <v>850</v>
      </c>
      <c r="I101" s="281"/>
      <c r="J101" s="281"/>
      <c r="K101" s="281"/>
      <c r="L101" s="281"/>
      <c r="M101" s="281"/>
      <c r="N101" s="281"/>
      <c r="O101" s="281"/>
      <c r="P101" s="155">
        <f>SUM(I101:O101)</f>
        <v>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Familiar'!K102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Familiar'!K103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Familiar'!K104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0</v>
      </c>
      <c r="G105" s="445">
        <f>SUM(G101:G104)</f>
        <v>850</v>
      </c>
      <c r="I105" s="444">
        <f t="shared" ref="I105:P105" si="22">SUM(I101:I104)</f>
        <v>0</v>
      </c>
      <c r="J105" s="444">
        <f t="shared" si="22"/>
        <v>0</v>
      </c>
      <c r="K105" s="444">
        <f t="shared" si="22"/>
        <v>0</v>
      </c>
      <c r="L105" s="444">
        <f t="shared" si="22"/>
        <v>0</v>
      </c>
      <c r="M105" s="444">
        <f t="shared" si="22"/>
        <v>0</v>
      </c>
      <c r="N105" s="444">
        <f t="shared" si="22"/>
        <v>0</v>
      </c>
      <c r="O105" s="444">
        <f t="shared" si="22"/>
        <v>0</v>
      </c>
      <c r="P105" s="444">
        <f t="shared" si="22"/>
        <v>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0.11256787180505894</v>
      </c>
      <c r="F106" s="324" t="e">
        <f>F105/F16</f>
        <v>#DIV/0!</v>
      </c>
      <c r="G106" s="448"/>
      <c r="I106" s="324" t="e">
        <f t="shared" ref="I106:P106" si="23">I105/I16</f>
        <v>#DIV/0!</v>
      </c>
      <c r="J106" s="324" t="e">
        <f t="shared" si="23"/>
        <v>#DIV/0!</v>
      </c>
      <c r="K106" s="324" t="e">
        <f t="shared" si="23"/>
        <v>#DIV/0!</v>
      </c>
      <c r="L106" s="324" t="e">
        <f t="shared" si="23"/>
        <v>#DIV/0!</v>
      </c>
      <c r="M106" s="324" t="e">
        <f t="shared" si="23"/>
        <v>#DIV/0!</v>
      </c>
      <c r="N106" s="324" t="e">
        <f t="shared" si="23"/>
        <v>#DIV/0!</v>
      </c>
      <c r="O106" s="324" t="e">
        <f t="shared" si="23"/>
        <v>#DIV/0!</v>
      </c>
      <c r="P106" s="324" t="e">
        <f t="shared" si="23"/>
        <v>#DIV/0!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Familiar'!K107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Familiar'!K108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Familiar'!K109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Familiar'!K110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4">SUM(I107:I110)</f>
        <v>0</v>
      </c>
      <c r="J111" s="450">
        <f t="shared" si="24"/>
        <v>0</v>
      </c>
      <c r="K111" s="450">
        <f t="shared" si="24"/>
        <v>0</v>
      </c>
      <c r="L111" s="450">
        <f t="shared" si="24"/>
        <v>0</v>
      </c>
      <c r="M111" s="450">
        <f t="shared" si="24"/>
        <v>0</v>
      </c>
      <c r="N111" s="450">
        <f t="shared" si="24"/>
        <v>0</v>
      </c>
      <c r="O111" s="450">
        <f t="shared" si="24"/>
        <v>0</v>
      </c>
      <c r="P111" s="450">
        <f t="shared" si="24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453">
        <f>E111/E16</f>
        <v>0</v>
      </c>
      <c r="F112" s="331" t="e">
        <f>F111/F16</f>
        <v>#DIV/0!</v>
      </c>
      <c r="G112" s="454"/>
      <c r="I112" s="331" t="e">
        <f>#DIV/0!</f>
        <v>#DIV/0!</v>
      </c>
      <c r="J112" s="331" t="e">
        <f t="shared" ref="J112:P112" si="25">J111/J16</f>
        <v>#DIV/0!</v>
      </c>
      <c r="K112" s="331" t="e">
        <f t="shared" si="25"/>
        <v>#DIV/0!</v>
      </c>
      <c r="L112" s="331" t="e">
        <f t="shared" si="25"/>
        <v>#DIV/0!</v>
      </c>
      <c r="M112" s="331" t="e">
        <f t="shared" si="25"/>
        <v>#DIV/0!</v>
      </c>
      <c r="N112" s="331" t="e">
        <f t="shared" si="25"/>
        <v>#DIV/0!</v>
      </c>
      <c r="O112" s="331" t="e">
        <f t="shared" si="25"/>
        <v>#DIV/0!</v>
      </c>
      <c r="P112" s="331" t="e">
        <f t="shared" si="25"/>
        <v>#DIV/0!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Familiar'!K113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Familiar'!K114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Familiar'!K115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6">SUM(I113:I115)</f>
        <v>0</v>
      </c>
      <c r="J116" s="457">
        <f t="shared" si="26"/>
        <v>0</v>
      </c>
      <c r="K116" s="457">
        <f t="shared" si="26"/>
        <v>0</v>
      </c>
      <c r="L116" s="457">
        <f t="shared" si="26"/>
        <v>0</v>
      </c>
      <c r="M116" s="457">
        <f t="shared" si="26"/>
        <v>0</v>
      </c>
      <c r="N116" s="457">
        <f t="shared" si="26"/>
        <v>0</v>
      </c>
      <c r="O116" s="457">
        <f t="shared" si="26"/>
        <v>0</v>
      </c>
      <c r="P116" s="457">
        <f t="shared" si="26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 t="e">
        <f>F116/F16</f>
        <v>#DIV/0!</v>
      </c>
      <c r="G117" s="460"/>
      <c r="I117" s="459" t="e">
        <f t="shared" ref="I117:P117" si="27">I116/I16</f>
        <v>#DIV/0!</v>
      </c>
      <c r="J117" s="459" t="e">
        <f t="shared" si="27"/>
        <v>#DIV/0!</v>
      </c>
      <c r="K117" s="459" t="e">
        <f t="shared" si="27"/>
        <v>#DIV/0!</v>
      </c>
      <c r="L117" s="459" t="e">
        <f t="shared" si="27"/>
        <v>#DIV/0!</v>
      </c>
      <c r="M117" s="459" t="e">
        <f t="shared" si="27"/>
        <v>#DIV/0!</v>
      </c>
      <c r="N117" s="459" t="e">
        <f t="shared" si="27"/>
        <v>#DIV/0!</v>
      </c>
      <c r="O117" s="459" t="e">
        <f t="shared" si="27"/>
        <v>#DIV/0!</v>
      </c>
      <c r="P117" s="459" t="e">
        <f t="shared" si="27"/>
        <v>#DIV/0!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5699.7</v>
      </c>
      <c r="F118" s="305">
        <f>F85+F99+F105+F111+F116</f>
        <v>207.65</v>
      </c>
      <c r="G118" s="436">
        <f>SUM(G81:G117)</f>
        <v>6522.05</v>
      </c>
      <c r="I118" s="305">
        <f t="shared" ref="I118:P118" si="28">I85+I99+I105+I111+I116</f>
        <v>0</v>
      </c>
      <c r="J118" s="305">
        <f t="shared" si="28"/>
        <v>0</v>
      </c>
      <c r="K118" s="305">
        <f t="shared" si="28"/>
        <v>0</v>
      </c>
      <c r="L118" s="305">
        <f t="shared" si="28"/>
        <v>0</v>
      </c>
      <c r="M118" s="305">
        <f t="shared" si="28"/>
        <v>0</v>
      </c>
      <c r="N118" s="305">
        <f t="shared" si="28"/>
        <v>207.65</v>
      </c>
      <c r="O118" s="305">
        <f t="shared" si="28"/>
        <v>0</v>
      </c>
      <c r="P118" s="305">
        <f t="shared" si="28"/>
        <v>207.65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0.75482717520858167</v>
      </c>
      <c r="F119" s="309" t="e">
        <f>F118/F16</f>
        <v>#DIV/0!</v>
      </c>
      <c r="G119" s="310"/>
      <c r="I119" s="309" t="e">
        <f t="shared" ref="I119:P119" si="29">I118/I16</f>
        <v>#DIV/0!</v>
      </c>
      <c r="J119" s="309" t="e">
        <f t="shared" si="29"/>
        <v>#DIV/0!</v>
      </c>
      <c r="K119" s="309" t="e">
        <f t="shared" si="29"/>
        <v>#DIV/0!</v>
      </c>
      <c r="L119" s="309" t="e">
        <f t="shared" si="29"/>
        <v>#DIV/0!</v>
      </c>
      <c r="M119" s="309" t="e">
        <f t="shared" si="29"/>
        <v>#DIV/0!</v>
      </c>
      <c r="N119" s="309" t="e">
        <f t="shared" si="29"/>
        <v>#DIV/0!</v>
      </c>
      <c r="O119" s="309" t="e">
        <f t="shared" si="29"/>
        <v>#DIV/0!</v>
      </c>
      <c r="P119" s="309" t="e">
        <f t="shared" si="29"/>
        <v>#DIV/0!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Familiar'!K120</f>
        <v>39.9</v>
      </c>
      <c r="F120" s="392">
        <f t="shared" ref="F120:F164" si="30">P120</f>
        <v>0</v>
      </c>
      <c r="G120" s="393">
        <f t="shared" ref="G120:G164" si="31">E120-F120</f>
        <v>39.9</v>
      </c>
      <c r="I120" s="281"/>
      <c r="J120" s="281"/>
      <c r="K120" s="281"/>
      <c r="L120" s="281"/>
      <c r="M120" s="281"/>
      <c r="N120" s="281"/>
      <c r="O120" s="281"/>
      <c r="P120" s="155">
        <f t="shared" ref="P120:P164" si="32">SUM(I120:O120)</f>
        <v>0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Familiar'!K121</f>
        <v>0</v>
      </c>
      <c r="F121" s="392">
        <f t="shared" si="30"/>
        <v>0</v>
      </c>
      <c r="G121" s="393">
        <f t="shared" si="31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2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Familiar'!K122</f>
        <v>0</v>
      </c>
      <c r="F122" s="392">
        <f t="shared" si="30"/>
        <v>0</v>
      </c>
      <c r="G122" s="393">
        <f t="shared" si="31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2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Familiar'!K123</f>
        <v>0</v>
      </c>
      <c r="F123" s="392">
        <f t="shared" si="30"/>
        <v>0</v>
      </c>
      <c r="G123" s="393">
        <f t="shared" si="31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2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Familiar'!K124</f>
        <v>0</v>
      </c>
      <c r="F124" s="392">
        <f t="shared" si="30"/>
        <v>0</v>
      </c>
      <c r="G124" s="393">
        <f t="shared" si="31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2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Familiar'!K125</f>
        <v>0</v>
      </c>
      <c r="F125" s="392">
        <f t="shared" si="30"/>
        <v>0</v>
      </c>
      <c r="G125" s="393">
        <f t="shared" si="31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2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Familiar'!K126</f>
        <v>0</v>
      </c>
      <c r="F126" s="392">
        <f t="shared" si="30"/>
        <v>0</v>
      </c>
      <c r="G126" s="393">
        <f t="shared" si="31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2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Familiar'!K127</f>
        <v>0</v>
      </c>
      <c r="F127" s="392">
        <f t="shared" si="30"/>
        <v>0</v>
      </c>
      <c r="G127" s="393">
        <f t="shared" si="31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2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Familiar'!K128</f>
        <v>90</v>
      </c>
      <c r="F128" s="392">
        <f t="shared" si="30"/>
        <v>0</v>
      </c>
      <c r="G128" s="393">
        <f t="shared" si="31"/>
        <v>90</v>
      </c>
      <c r="I128" s="281"/>
      <c r="J128" s="281"/>
      <c r="K128" s="281"/>
      <c r="L128" s="281"/>
      <c r="M128" s="281"/>
      <c r="N128" s="281"/>
      <c r="O128" s="281"/>
      <c r="P128" s="155">
        <f t="shared" si="32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Familiar'!K129</f>
        <v>0</v>
      </c>
      <c r="F129" s="392">
        <f t="shared" si="30"/>
        <v>0</v>
      </c>
      <c r="G129" s="393">
        <f t="shared" si="31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2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Familiar'!K130</f>
        <v>70</v>
      </c>
      <c r="F130" s="392">
        <f t="shared" si="30"/>
        <v>0</v>
      </c>
      <c r="G130" s="393">
        <f t="shared" si="31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2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Familiar'!K131</f>
        <v>0</v>
      </c>
      <c r="F131" s="392">
        <f t="shared" si="30"/>
        <v>0</v>
      </c>
      <c r="G131" s="393">
        <f t="shared" si="31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2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Familiar'!K132</f>
        <v>0</v>
      </c>
      <c r="F132" s="392">
        <f t="shared" si="30"/>
        <v>0</v>
      </c>
      <c r="G132" s="393">
        <f t="shared" si="31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2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Familiar'!K133</f>
        <v>0</v>
      </c>
      <c r="F133" s="392">
        <f t="shared" si="30"/>
        <v>0</v>
      </c>
      <c r="G133" s="393">
        <f t="shared" si="31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2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Familiar'!K134</f>
        <v>500</v>
      </c>
      <c r="F134" s="392">
        <f t="shared" si="30"/>
        <v>0</v>
      </c>
      <c r="G134" s="393">
        <f t="shared" si="31"/>
        <v>500</v>
      </c>
      <c r="I134" s="281"/>
      <c r="J134" s="281"/>
      <c r="K134" s="281"/>
      <c r="L134" s="281"/>
      <c r="M134" s="281"/>
      <c r="N134" s="281"/>
      <c r="O134" s="281"/>
      <c r="P134" s="155">
        <f t="shared" si="32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Familiar'!K135</f>
        <v>0</v>
      </c>
      <c r="F135" s="392">
        <f t="shared" si="30"/>
        <v>0</v>
      </c>
      <c r="G135" s="393">
        <f t="shared" si="31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2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Familiar'!K136</f>
        <v>0</v>
      </c>
      <c r="F136" s="392">
        <f t="shared" si="30"/>
        <v>0</v>
      </c>
      <c r="G136" s="393">
        <f t="shared" si="31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2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Familiar'!K137</f>
        <v>0</v>
      </c>
      <c r="F137" s="392">
        <f t="shared" si="30"/>
        <v>0</v>
      </c>
      <c r="G137" s="393">
        <f t="shared" si="31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2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Familiar'!K138</f>
        <v>0</v>
      </c>
      <c r="F138" s="392">
        <f t="shared" si="30"/>
        <v>0</v>
      </c>
      <c r="G138" s="393">
        <f t="shared" si="31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2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Familiar'!K139</f>
        <v>0</v>
      </c>
      <c r="F139" s="392">
        <f t="shared" si="30"/>
        <v>0</v>
      </c>
      <c r="G139" s="393">
        <f t="shared" si="31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2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Familiar'!K140</f>
        <v>0</v>
      </c>
      <c r="F140" s="392">
        <f t="shared" si="30"/>
        <v>0</v>
      </c>
      <c r="G140" s="393">
        <f t="shared" si="31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2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Familiar'!K141</f>
        <v>0</v>
      </c>
      <c r="F141" s="392">
        <f t="shared" si="30"/>
        <v>0</v>
      </c>
      <c r="G141" s="393">
        <f t="shared" si="31"/>
        <v>0</v>
      </c>
      <c r="I141" s="281"/>
      <c r="J141" s="281"/>
      <c r="K141" s="281"/>
      <c r="L141" s="281"/>
      <c r="M141" s="281"/>
      <c r="N141" s="281"/>
      <c r="O141" s="281"/>
      <c r="P141" s="155">
        <f t="shared" si="32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Familiar'!K142</f>
        <v>0</v>
      </c>
      <c r="F142" s="392">
        <f t="shared" si="30"/>
        <v>0</v>
      </c>
      <c r="G142" s="393">
        <f t="shared" si="31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2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Familiar'!K143</f>
        <v>100</v>
      </c>
      <c r="F143" s="392">
        <f t="shared" si="30"/>
        <v>0</v>
      </c>
      <c r="G143" s="393">
        <f t="shared" si="31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2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Familiar'!K144</f>
        <v>0</v>
      </c>
      <c r="F144" s="392">
        <f t="shared" si="30"/>
        <v>0</v>
      </c>
      <c r="G144" s="393">
        <f t="shared" si="31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2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Familiar'!K145</f>
        <v>0</v>
      </c>
      <c r="F145" s="392">
        <f t="shared" si="30"/>
        <v>0</v>
      </c>
      <c r="G145" s="393">
        <f t="shared" si="31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2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Familiar'!K146</f>
        <v>100</v>
      </c>
      <c r="F146" s="392">
        <f t="shared" si="30"/>
        <v>0</v>
      </c>
      <c r="G146" s="393">
        <f t="shared" si="31"/>
        <v>100</v>
      </c>
      <c r="I146" s="281"/>
      <c r="J146" s="281"/>
      <c r="K146" s="281"/>
      <c r="L146" s="281"/>
      <c r="M146" s="281"/>
      <c r="N146" s="281"/>
      <c r="O146" s="281"/>
      <c r="P146" s="155">
        <f t="shared" si="32"/>
        <v>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Familiar'!K147</f>
        <v>0</v>
      </c>
      <c r="F147" s="392">
        <f t="shared" si="30"/>
        <v>0</v>
      </c>
      <c r="G147" s="393">
        <f t="shared" si="31"/>
        <v>0</v>
      </c>
      <c r="I147" s="281"/>
      <c r="J147" s="281"/>
      <c r="K147" s="281"/>
      <c r="L147" s="281"/>
      <c r="M147" s="281"/>
      <c r="N147" s="281"/>
      <c r="O147" s="281"/>
      <c r="P147" s="155">
        <f t="shared" si="32"/>
        <v>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Familiar'!K148</f>
        <v>0</v>
      </c>
      <c r="F148" s="392">
        <f t="shared" si="30"/>
        <v>0</v>
      </c>
      <c r="G148" s="393">
        <f t="shared" si="31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2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Familiar'!K149</f>
        <v>0</v>
      </c>
      <c r="F149" s="392">
        <f t="shared" si="30"/>
        <v>0</v>
      </c>
      <c r="G149" s="393">
        <f t="shared" si="31"/>
        <v>0</v>
      </c>
      <c r="I149" s="281"/>
      <c r="J149" s="281"/>
      <c r="K149" s="281"/>
      <c r="L149" s="281"/>
      <c r="M149" s="281"/>
      <c r="N149" s="281"/>
      <c r="O149" s="281"/>
      <c r="P149" s="155">
        <f t="shared" si="32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Familiar'!K150</f>
        <v>0</v>
      </c>
      <c r="F150" s="392">
        <f t="shared" si="30"/>
        <v>0</v>
      </c>
      <c r="G150" s="393">
        <f t="shared" si="31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2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Familiar'!K151</f>
        <v>0</v>
      </c>
      <c r="F151" s="392">
        <f t="shared" si="30"/>
        <v>0</v>
      </c>
      <c r="G151" s="393">
        <f t="shared" si="31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2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Familiar'!K152</f>
        <v>0</v>
      </c>
      <c r="F152" s="392">
        <f t="shared" si="30"/>
        <v>0</v>
      </c>
      <c r="G152" s="393">
        <f t="shared" si="31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2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Familiar'!K153</f>
        <v>0</v>
      </c>
      <c r="F153" s="392">
        <f t="shared" si="30"/>
        <v>0</v>
      </c>
      <c r="G153" s="393">
        <f t="shared" si="31"/>
        <v>0</v>
      </c>
      <c r="I153" s="281"/>
      <c r="J153" s="281"/>
      <c r="K153" s="281"/>
      <c r="L153" s="281"/>
      <c r="M153" s="281"/>
      <c r="N153" s="281"/>
      <c r="O153" s="281"/>
      <c r="P153" s="155">
        <f t="shared" si="32"/>
        <v>0</v>
      </c>
      <c r="Q153" s="412"/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Familiar'!K154</f>
        <v>0</v>
      </c>
      <c r="F154" s="392">
        <f t="shared" si="30"/>
        <v>0</v>
      </c>
      <c r="G154" s="393">
        <f t="shared" si="31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2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Familiar'!K155</f>
        <v>0</v>
      </c>
      <c r="F155" s="392">
        <f t="shared" si="30"/>
        <v>0</v>
      </c>
      <c r="G155" s="393">
        <f t="shared" si="31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2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Familiar'!K156</f>
        <v>0</v>
      </c>
      <c r="F156" s="392">
        <f t="shared" si="30"/>
        <v>0</v>
      </c>
      <c r="G156" s="393">
        <f t="shared" si="31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2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Familiar'!K157</f>
        <v>0</v>
      </c>
      <c r="F157" s="392">
        <f t="shared" si="30"/>
        <v>0</v>
      </c>
      <c r="G157" s="393">
        <f t="shared" si="31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2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Familiar'!K158</f>
        <v>0</v>
      </c>
      <c r="F158" s="392">
        <f t="shared" si="30"/>
        <v>0</v>
      </c>
      <c r="G158" s="393">
        <f t="shared" si="31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2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Familiar'!K159</f>
        <v>0</v>
      </c>
      <c r="F159" s="392">
        <f t="shared" si="30"/>
        <v>0</v>
      </c>
      <c r="G159" s="393">
        <f t="shared" si="31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2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Familiar'!K160</f>
        <v>0</v>
      </c>
      <c r="F160" s="392">
        <f t="shared" si="30"/>
        <v>0</v>
      </c>
      <c r="G160" s="393">
        <f t="shared" si="31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2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Familiar'!K161</f>
        <v>0</v>
      </c>
      <c r="F161" s="392">
        <f t="shared" si="30"/>
        <v>0</v>
      </c>
      <c r="G161" s="393">
        <f t="shared" si="31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2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Familiar'!K162</f>
        <v>0</v>
      </c>
      <c r="F162" s="392">
        <f t="shared" si="30"/>
        <v>0</v>
      </c>
      <c r="G162" s="393">
        <f t="shared" si="31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2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Familiar'!K163</f>
        <v>0</v>
      </c>
      <c r="F163" s="392">
        <f t="shared" si="30"/>
        <v>0</v>
      </c>
      <c r="G163" s="393">
        <f t="shared" si="31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2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Familiar'!K164</f>
        <v>0</v>
      </c>
      <c r="F164" s="392">
        <f t="shared" si="30"/>
        <v>0</v>
      </c>
      <c r="G164" s="393">
        <f t="shared" si="31"/>
        <v>0</v>
      </c>
      <c r="I164" s="281"/>
      <c r="J164" s="380"/>
      <c r="K164" s="281"/>
      <c r="L164" s="281"/>
      <c r="M164" s="281"/>
      <c r="N164" s="281"/>
      <c r="O164" s="281"/>
      <c r="P164" s="155">
        <f t="shared" si="32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899.9</v>
      </c>
      <c r="F165" s="343">
        <f>SUM(F120:F164)</f>
        <v>0</v>
      </c>
      <c r="G165" s="343">
        <f>SUM(G120:G164)</f>
        <v>899.9</v>
      </c>
      <c r="I165" s="343">
        <f t="shared" ref="I165:P165" si="33">SUM(I120:I164)</f>
        <v>0</v>
      </c>
      <c r="J165" s="343">
        <f t="shared" si="33"/>
        <v>0</v>
      </c>
      <c r="K165" s="343">
        <f t="shared" si="33"/>
        <v>0</v>
      </c>
      <c r="L165" s="343">
        <f t="shared" si="33"/>
        <v>0</v>
      </c>
      <c r="M165" s="343">
        <f t="shared" si="33"/>
        <v>0</v>
      </c>
      <c r="N165" s="343">
        <f t="shared" si="33"/>
        <v>0</v>
      </c>
      <c r="O165" s="343">
        <f t="shared" si="33"/>
        <v>0</v>
      </c>
      <c r="P165" s="343">
        <f t="shared" si="33"/>
        <v>0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0.11917626804396768</v>
      </c>
      <c r="F166" s="464" t="e">
        <f>F165/F16</f>
        <v>#DIV/0!</v>
      </c>
      <c r="G166" s="464"/>
      <c r="I166" s="464" t="e">
        <f t="shared" ref="I166:P166" si="34">I165/I16</f>
        <v>#DIV/0!</v>
      </c>
      <c r="J166" s="464" t="e">
        <f t="shared" si="34"/>
        <v>#DIV/0!</v>
      </c>
      <c r="K166" s="464" t="e">
        <f t="shared" si="34"/>
        <v>#DIV/0!</v>
      </c>
      <c r="L166" s="464" t="e">
        <f t="shared" si="34"/>
        <v>#DIV/0!</v>
      </c>
      <c r="M166" s="464" t="e">
        <f t="shared" si="34"/>
        <v>#DIV/0!</v>
      </c>
      <c r="N166" s="464" t="e">
        <f t="shared" si="34"/>
        <v>#DIV/0!</v>
      </c>
      <c r="O166" s="464" t="e">
        <f t="shared" si="34"/>
        <v>#DIV/0!</v>
      </c>
      <c r="P166" s="464" t="e">
        <f t="shared" si="34"/>
        <v>#DIV/0!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6599.5999999999995</v>
      </c>
      <c r="F167" s="465">
        <f>F118+F165</f>
        <v>207.65</v>
      </c>
      <c r="G167" s="465">
        <f>G118+G165</f>
        <v>7421.95</v>
      </c>
      <c r="I167" s="466">
        <f t="shared" ref="I167:P167" si="35">I85+I165+I99+I105+I111+I116</f>
        <v>0</v>
      </c>
      <c r="J167" s="467">
        <f t="shared" si="35"/>
        <v>0</v>
      </c>
      <c r="K167" s="467">
        <f t="shared" si="35"/>
        <v>0</v>
      </c>
      <c r="L167" s="467">
        <f t="shared" si="35"/>
        <v>0</v>
      </c>
      <c r="M167" s="467">
        <f t="shared" si="35"/>
        <v>0</v>
      </c>
      <c r="N167" s="467">
        <f t="shared" si="35"/>
        <v>207.65</v>
      </c>
      <c r="O167" s="467">
        <f t="shared" si="35"/>
        <v>0</v>
      </c>
      <c r="P167" s="468">
        <f t="shared" si="35"/>
        <v>207.65</v>
      </c>
    </row>
    <row r="168" spans="1:17" ht="18" customHeight="1" x14ac:dyDescent="0.25">
      <c r="C168" s="98"/>
      <c r="D168" s="98"/>
      <c r="E168" s="336">
        <f>E167/E16</f>
        <v>0.87400344325254931</v>
      </c>
      <c r="F168" s="336" t="e">
        <f>F167/F16</f>
        <v>#DIV/0!</v>
      </c>
      <c r="G168" s="469"/>
      <c r="I168" s="336" t="e">
        <f t="shared" ref="I168:P168" si="36">I167/I16</f>
        <v>#DIV/0!</v>
      </c>
      <c r="J168" s="336" t="e">
        <f t="shared" si="36"/>
        <v>#DIV/0!</v>
      </c>
      <c r="K168" s="336" t="e">
        <f t="shared" si="36"/>
        <v>#DIV/0!</v>
      </c>
      <c r="L168" s="336" t="e">
        <f t="shared" si="36"/>
        <v>#DIV/0!</v>
      </c>
      <c r="M168" s="336" t="e">
        <f t="shared" si="36"/>
        <v>#DIV/0!</v>
      </c>
      <c r="N168" s="336" t="e">
        <f t="shared" si="36"/>
        <v>#DIV/0!</v>
      </c>
      <c r="O168" s="336" t="e">
        <f t="shared" si="36"/>
        <v>#DIV/0!</v>
      </c>
      <c r="P168" s="336" t="e">
        <f t="shared" si="36"/>
        <v>#DIV/0!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f>F171</f>
        <v>-2597.7899999999991</v>
      </c>
      <c r="F171" s="365">
        <f>Jun!F180</f>
        <v>-2597.7899999999991</v>
      </c>
      <c r="G171" s="365"/>
      <c r="I171" s="477">
        <f>F171</f>
        <v>-2597.7899999999991</v>
      </c>
      <c r="J171" s="477">
        <f t="shared" ref="J171:O171" si="37">I180</f>
        <v>-2597.7899999999991</v>
      </c>
      <c r="K171" s="477">
        <f t="shared" si="37"/>
        <v>-2597.7899999999991</v>
      </c>
      <c r="L171" s="477">
        <f t="shared" si="37"/>
        <v>-2597.7899999999991</v>
      </c>
      <c r="M171" s="477">
        <f t="shared" si="37"/>
        <v>-2597.7899999999991</v>
      </c>
      <c r="N171" s="477">
        <f t="shared" si="37"/>
        <v>-2597.7899999999991</v>
      </c>
      <c r="O171" s="477">
        <f t="shared" si="37"/>
        <v>-2805.4399999999991</v>
      </c>
      <c r="P171" s="477">
        <f>E171</f>
        <v>-2597.7899999999991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7551</v>
      </c>
      <c r="F172" s="365">
        <f>F16</f>
        <v>0</v>
      </c>
      <c r="G172" s="365">
        <f>F172-E172</f>
        <v>-7551</v>
      </c>
      <c r="I172" s="478">
        <f t="shared" ref="I172:P172" si="38">I16</f>
        <v>0</v>
      </c>
      <c r="J172" s="478">
        <f t="shared" si="38"/>
        <v>0</v>
      </c>
      <c r="K172" s="478">
        <f t="shared" si="38"/>
        <v>0</v>
      </c>
      <c r="L172" s="478">
        <f t="shared" si="38"/>
        <v>0</v>
      </c>
      <c r="M172" s="478">
        <f t="shared" si="38"/>
        <v>0</v>
      </c>
      <c r="N172" s="478">
        <f t="shared" si="38"/>
        <v>0</v>
      </c>
      <c r="O172" s="478">
        <f t="shared" si="38"/>
        <v>0</v>
      </c>
      <c r="P172" s="478">
        <f t="shared" si="38"/>
        <v>0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39">I27</f>
        <v>0</v>
      </c>
      <c r="J173" s="480">
        <f t="shared" si="39"/>
        <v>0</v>
      </c>
      <c r="K173" s="480">
        <f t="shared" si="39"/>
        <v>0</v>
      </c>
      <c r="L173" s="480">
        <f t="shared" si="39"/>
        <v>0</v>
      </c>
      <c r="M173" s="480">
        <f t="shared" si="39"/>
        <v>0</v>
      </c>
      <c r="N173" s="480">
        <f t="shared" si="39"/>
        <v>0</v>
      </c>
      <c r="O173" s="480">
        <f t="shared" si="39"/>
        <v>0</v>
      </c>
      <c r="P173" s="480">
        <f t="shared" si="39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4669.7</v>
      </c>
      <c r="F174" s="365">
        <f>F85</f>
        <v>207.65</v>
      </c>
      <c r="G174" s="365">
        <f t="shared" ref="G174:G179" si="40">E174-F174</f>
        <v>4462.05</v>
      </c>
      <c r="I174" s="480">
        <f t="shared" ref="I174:P174" si="41">I85</f>
        <v>0</v>
      </c>
      <c r="J174" s="480">
        <f t="shared" si="41"/>
        <v>0</v>
      </c>
      <c r="K174" s="480">
        <f t="shared" si="41"/>
        <v>0</v>
      </c>
      <c r="L174" s="480">
        <f t="shared" si="41"/>
        <v>0</v>
      </c>
      <c r="M174" s="480">
        <f t="shared" si="41"/>
        <v>0</v>
      </c>
      <c r="N174" s="480">
        <f t="shared" si="41"/>
        <v>207.65</v>
      </c>
      <c r="O174" s="480">
        <f t="shared" si="41"/>
        <v>0</v>
      </c>
      <c r="P174" s="480">
        <f t="shared" si="41"/>
        <v>207.65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180</v>
      </c>
      <c r="F175" s="365">
        <f>F99</f>
        <v>0</v>
      </c>
      <c r="G175" s="365">
        <f t="shared" si="40"/>
        <v>180</v>
      </c>
      <c r="I175" s="480">
        <f t="shared" ref="I175:P175" si="42">I99</f>
        <v>0</v>
      </c>
      <c r="J175" s="480">
        <f t="shared" si="42"/>
        <v>0</v>
      </c>
      <c r="K175" s="480">
        <f t="shared" si="42"/>
        <v>0</v>
      </c>
      <c r="L175" s="480">
        <f t="shared" si="42"/>
        <v>0</v>
      </c>
      <c r="M175" s="480">
        <f t="shared" si="42"/>
        <v>0</v>
      </c>
      <c r="N175" s="480">
        <f t="shared" si="42"/>
        <v>0</v>
      </c>
      <c r="O175" s="480">
        <f t="shared" si="42"/>
        <v>0</v>
      </c>
      <c r="P175" s="480">
        <f t="shared" si="42"/>
        <v>0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0</v>
      </c>
      <c r="G176" s="365">
        <f t="shared" si="40"/>
        <v>850</v>
      </c>
      <c r="I176" s="480">
        <f t="shared" ref="I176:P176" si="43">I105</f>
        <v>0</v>
      </c>
      <c r="J176" s="480">
        <f t="shared" si="43"/>
        <v>0</v>
      </c>
      <c r="K176" s="480">
        <f t="shared" si="43"/>
        <v>0</v>
      </c>
      <c r="L176" s="480">
        <f t="shared" si="43"/>
        <v>0</v>
      </c>
      <c r="M176" s="480">
        <f t="shared" si="43"/>
        <v>0</v>
      </c>
      <c r="N176" s="480">
        <f t="shared" si="43"/>
        <v>0</v>
      </c>
      <c r="O176" s="480">
        <f t="shared" si="43"/>
        <v>0</v>
      </c>
      <c r="P176" s="480">
        <f t="shared" si="43"/>
        <v>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0"/>
        <v>0</v>
      </c>
      <c r="I177" s="480">
        <f t="shared" ref="I177:P177" si="44">I111</f>
        <v>0</v>
      </c>
      <c r="J177" s="480">
        <f t="shared" si="44"/>
        <v>0</v>
      </c>
      <c r="K177" s="480">
        <f t="shared" si="44"/>
        <v>0</v>
      </c>
      <c r="L177" s="480">
        <f t="shared" si="44"/>
        <v>0</v>
      </c>
      <c r="M177" s="480">
        <f t="shared" si="44"/>
        <v>0</v>
      </c>
      <c r="N177" s="480">
        <f t="shared" si="44"/>
        <v>0</v>
      </c>
      <c r="O177" s="480">
        <f t="shared" si="44"/>
        <v>0</v>
      </c>
      <c r="P177" s="480">
        <f t="shared" si="44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0"/>
        <v>0</v>
      </c>
      <c r="I178" s="480">
        <f t="shared" ref="I178:P178" si="45">I116</f>
        <v>0</v>
      </c>
      <c r="J178" s="480">
        <f t="shared" si="45"/>
        <v>0</v>
      </c>
      <c r="K178" s="480">
        <f t="shared" si="45"/>
        <v>0</v>
      </c>
      <c r="L178" s="480">
        <f t="shared" si="45"/>
        <v>0</v>
      </c>
      <c r="M178" s="480">
        <f t="shared" si="45"/>
        <v>0</v>
      </c>
      <c r="N178" s="480">
        <f t="shared" si="45"/>
        <v>0</v>
      </c>
      <c r="O178" s="480">
        <f t="shared" si="45"/>
        <v>0</v>
      </c>
      <c r="P178" s="480">
        <f t="shared" si="45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899.9</v>
      </c>
      <c r="F179" s="365">
        <f>F165</f>
        <v>0</v>
      </c>
      <c r="G179" s="365">
        <f t="shared" si="40"/>
        <v>899.9</v>
      </c>
      <c r="I179" s="480">
        <f t="shared" ref="I179:P179" si="46">I165</f>
        <v>0</v>
      </c>
      <c r="J179" s="480">
        <f t="shared" si="46"/>
        <v>0</v>
      </c>
      <c r="K179" s="480">
        <f t="shared" si="46"/>
        <v>0</v>
      </c>
      <c r="L179" s="480">
        <f t="shared" si="46"/>
        <v>0</v>
      </c>
      <c r="M179" s="480">
        <f t="shared" si="46"/>
        <v>0</v>
      </c>
      <c r="N179" s="480">
        <f t="shared" si="46"/>
        <v>0</v>
      </c>
      <c r="O179" s="480">
        <f t="shared" si="46"/>
        <v>0</v>
      </c>
      <c r="P179" s="480">
        <f t="shared" si="46"/>
        <v>0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-1646.3899999999985</v>
      </c>
      <c r="F180" s="365">
        <f>F171+F172-SUM(F173:F179)</f>
        <v>-2805.4399999999991</v>
      </c>
      <c r="G180" s="365">
        <f>F180-E180</f>
        <v>-1159.0500000000006</v>
      </c>
      <c r="I180" s="481">
        <f t="shared" ref="I180:P180" si="47">I171+I172-SUM(I173:I179)</f>
        <v>-2597.7899999999991</v>
      </c>
      <c r="J180" s="481">
        <f t="shared" si="47"/>
        <v>-2597.7899999999991</v>
      </c>
      <c r="K180" s="481">
        <f t="shared" si="47"/>
        <v>-2597.7899999999991</v>
      </c>
      <c r="L180" s="481">
        <f t="shared" si="47"/>
        <v>-2597.7899999999991</v>
      </c>
      <c r="M180" s="481">
        <f t="shared" si="47"/>
        <v>-2597.7899999999991</v>
      </c>
      <c r="N180" s="481">
        <f t="shared" si="47"/>
        <v>-2805.4399999999991</v>
      </c>
      <c r="O180" s="481">
        <f t="shared" si="47"/>
        <v>-2805.4399999999991</v>
      </c>
      <c r="P180" s="481">
        <f t="shared" si="47"/>
        <v>-2805.4399999999991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J1058"/>
  <sheetViews>
    <sheetView zoomScale="75" zoomScaleNormal="75" workbookViewId="0">
      <pane xSplit="3" ySplit="6" topLeftCell="L64" activePane="bottomRight" state="frozen"/>
      <selection pane="topRight" activeCell="L1" sqref="L1"/>
      <selection pane="bottomLeft" activeCell="A64" sqref="A64"/>
      <selection pane="bottomRight" activeCell="M125" sqref="M125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1.7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Agosto</v>
      </c>
      <c r="F5" s="632"/>
      <c r="G5" s="632"/>
      <c r="I5" s="633" t="s">
        <v>263</v>
      </c>
      <c r="J5" s="633"/>
      <c r="K5" s="633"/>
      <c r="L5" s="633"/>
      <c r="M5" s="633"/>
      <c r="N5" s="633"/>
      <c r="O5" s="633"/>
      <c r="P5" s="633"/>
    </row>
    <row r="6" spans="1:17" ht="21.7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Familiar'!L7</f>
        <v>7216</v>
      </c>
      <c r="F7" s="392">
        <f t="shared" ref="F7:F15" si="0">P7</f>
        <v>0</v>
      </c>
      <c r="G7" s="393">
        <f t="shared" ref="G7:G15" si="1">F7-E7</f>
        <v>-7216</v>
      </c>
      <c r="I7" s="281"/>
      <c r="J7" s="281"/>
      <c r="K7" s="281"/>
      <c r="L7" s="281"/>
      <c r="M7" s="281"/>
      <c r="N7" s="281"/>
      <c r="O7" s="281"/>
      <c r="P7" s="155">
        <f t="shared" ref="P7:P15" si="2">SUM(I7:O7)</f>
        <v>0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Familiar'!L8</f>
        <v>335</v>
      </c>
      <c r="F8" s="392">
        <f t="shared" si="0"/>
        <v>0</v>
      </c>
      <c r="G8" s="393">
        <f t="shared" si="1"/>
        <v>-335</v>
      </c>
      <c r="I8" s="281"/>
      <c r="J8" s="281"/>
      <c r="K8" s="281"/>
      <c r="L8" s="281"/>
      <c r="M8" s="281"/>
      <c r="N8" s="281"/>
      <c r="O8" s="281"/>
      <c r="P8" s="155">
        <f t="shared" si="2"/>
        <v>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Familiar'!L9</f>
        <v>0</v>
      </c>
      <c r="F9" s="392">
        <f t="shared" si="0"/>
        <v>0</v>
      </c>
      <c r="G9" s="393">
        <f t="shared" si="1"/>
        <v>0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Familiar'!L10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81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Familiar'!L11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Familiar'!L12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Familiar'!L13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Familiar'!L14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Familiar'!L15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7551</v>
      </c>
      <c r="F16" s="401">
        <f>SUM(F7:F15)</f>
        <v>0</v>
      </c>
      <c r="G16" s="402">
        <f>SUM(G7:G15)</f>
        <v>-7551</v>
      </c>
      <c r="I16" s="401">
        <f t="shared" ref="I16:P16" si="3">SUM(I7:I15)</f>
        <v>0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0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Familiar'!L19</f>
        <v>0</v>
      </c>
      <c r="F19" s="392">
        <f t="shared" ref="F19:F26" si="4">P19</f>
        <v>0</v>
      </c>
      <c r="G19" s="393">
        <f t="shared" ref="G19:G26" si="5">F19-E19</f>
        <v>0</v>
      </c>
      <c r="I19" s="281"/>
      <c r="J19" s="281"/>
      <c r="K19" s="281"/>
      <c r="L19" s="281"/>
      <c r="M19" s="281"/>
      <c r="N19" s="281"/>
      <c r="O19" s="281"/>
      <c r="P19" s="155">
        <f t="shared" ref="P19:P26" si="6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Familiar'!L20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6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Familiar'!L21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6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Familiar'!L22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6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Familiar'!L23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6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Familiar'!L24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6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Familiar'!L25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6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Familiar'!L26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6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7">SUM(I19:I26)</f>
        <v>0</v>
      </c>
      <c r="J27" s="415">
        <f t="shared" si="7"/>
        <v>0</v>
      </c>
      <c r="K27" s="415">
        <f t="shared" si="7"/>
        <v>0</v>
      </c>
      <c r="L27" s="415">
        <f t="shared" si="7"/>
        <v>0</v>
      </c>
      <c r="M27" s="415">
        <f t="shared" si="7"/>
        <v>0</v>
      </c>
      <c r="N27" s="415">
        <f t="shared" si="7"/>
        <v>0</v>
      </c>
      <c r="O27" s="415">
        <f t="shared" si="7"/>
        <v>0</v>
      </c>
      <c r="P27" s="415">
        <f t="shared" si="7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 t="e">
        <f>F27/F16</f>
        <v>#DIV/0!</v>
      </c>
      <c r="G28" s="420"/>
      <c r="I28" s="419" t="e">
        <f t="shared" ref="I28:P28" si="8">I27/I16</f>
        <v>#DIV/0!</v>
      </c>
      <c r="J28" s="419" t="e">
        <f t="shared" si="8"/>
        <v>#DIV/0!</v>
      </c>
      <c r="K28" s="419" t="e">
        <f t="shared" si="8"/>
        <v>#DIV/0!</v>
      </c>
      <c r="L28" s="419" t="e">
        <f t="shared" si="8"/>
        <v>#DIV/0!</v>
      </c>
      <c r="M28" s="419" t="e">
        <f t="shared" si="8"/>
        <v>#DIV/0!</v>
      </c>
      <c r="N28" s="419" t="e">
        <f t="shared" si="8"/>
        <v>#DIV/0!</v>
      </c>
      <c r="O28" s="419" t="e">
        <f t="shared" si="8"/>
        <v>#DIV/0!</v>
      </c>
      <c r="P28" s="419" t="e">
        <f t="shared" si="8"/>
        <v>#DIV/0!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2.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Familiar'!L31</f>
        <v>0</v>
      </c>
      <c r="F31" s="392">
        <f t="shared" ref="F31:F62" si="9">P31</f>
        <v>0</v>
      </c>
      <c r="G31" s="393">
        <f t="shared" ref="G31:G62" si="10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1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Familiar'!L32</f>
        <v>0</v>
      </c>
      <c r="F32" s="392">
        <f t="shared" si="9"/>
        <v>0</v>
      </c>
      <c r="G32" s="393">
        <f t="shared" si="10"/>
        <v>0</v>
      </c>
      <c r="I32" s="281"/>
      <c r="J32" s="281"/>
      <c r="K32" s="281"/>
      <c r="L32" s="281"/>
      <c r="M32" s="281"/>
      <c r="N32" s="281"/>
      <c r="O32" s="281"/>
      <c r="P32" s="155">
        <f t="shared" si="11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Familiar'!L33</f>
        <v>0</v>
      </c>
      <c r="F33" s="392">
        <f t="shared" si="9"/>
        <v>0</v>
      </c>
      <c r="G33" s="393">
        <f t="shared" si="10"/>
        <v>0</v>
      </c>
      <c r="I33" s="281"/>
      <c r="J33" s="281"/>
      <c r="K33" s="281"/>
      <c r="L33" s="281"/>
      <c r="M33" s="281"/>
      <c r="N33" s="281"/>
      <c r="O33" s="281"/>
      <c r="P33" s="155">
        <f t="shared" si="11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Familiar'!L34</f>
        <v>0</v>
      </c>
      <c r="F34" s="392">
        <f t="shared" si="9"/>
        <v>0</v>
      </c>
      <c r="G34" s="393">
        <f t="shared" si="10"/>
        <v>0</v>
      </c>
      <c r="I34" s="281"/>
      <c r="J34" s="281"/>
      <c r="K34" s="281"/>
      <c r="L34" s="281"/>
      <c r="M34" s="281"/>
      <c r="N34" s="281"/>
      <c r="O34" s="281"/>
      <c r="P34" s="155">
        <f t="shared" si="11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Familiar'!L35</f>
        <v>184.7</v>
      </c>
      <c r="F35" s="392">
        <f t="shared" si="9"/>
        <v>0</v>
      </c>
      <c r="G35" s="393">
        <f t="shared" si="10"/>
        <v>184.7</v>
      </c>
      <c r="I35" s="281"/>
      <c r="J35" s="281"/>
      <c r="K35" s="281"/>
      <c r="L35" s="281"/>
      <c r="M35" s="281"/>
      <c r="N35" s="281"/>
      <c r="O35" s="281"/>
      <c r="P35" s="155">
        <f t="shared" si="11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Familiar'!L36</f>
        <v>50</v>
      </c>
      <c r="F36" s="392">
        <f t="shared" si="9"/>
        <v>0</v>
      </c>
      <c r="G36" s="393">
        <f t="shared" si="10"/>
        <v>50</v>
      </c>
      <c r="I36" s="281"/>
      <c r="J36" s="281"/>
      <c r="K36" s="281"/>
      <c r="L36" s="281"/>
      <c r="M36" s="281"/>
      <c r="N36" s="281"/>
      <c r="O36" s="281"/>
      <c r="P36" s="155">
        <f t="shared" si="11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Familiar'!L37</f>
        <v>0</v>
      </c>
      <c r="F37" s="392">
        <f t="shared" si="9"/>
        <v>0</v>
      </c>
      <c r="G37" s="393">
        <f t="shared" si="10"/>
        <v>0</v>
      </c>
      <c r="I37" s="281"/>
      <c r="J37" s="281"/>
      <c r="K37" s="281"/>
      <c r="L37" s="281"/>
      <c r="M37" s="281"/>
      <c r="N37" s="281"/>
      <c r="O37" s="281"/>
      <c r="P37" s="155">
        <f t="shared" si="11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Familiar'!L38</f>
        <v>0</v>
      </c>
      <c r="F38" s="392">
        <f t="shared" si="9"/>
        <v>0</v>
      </c>
      <c r="G38" s="393">
        <f t="shared" si="10"/>
        <v>0</v>
      </c>
      <c r="I38" s="281"/>
      <c r="J38" s="281"/>
      <c r="K38" s="281"/>
      <c r="L38" s="281"/>
      <c r="M38" s="281"/>
      <c r="N38" s="281"/>
      <c r="O38" s="281"/>
      <c r="P38" s="155">
        <f t="shared" si="11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Familiar'!L39</f>
        <v>0</v>
      </c>
      <c r="F39" s="392">
        <f t="shared" si="9"/>
        <v>0</v>
      </c>
      <c r="G39" s="393">
        <f t="shared" si="10"/>
        <v>0</v>
      </c>
      <c r="I39" s="281"/>
      <c r="J39" s="281"/>
      <c r="K39" s="281"/>
      <c r="L39" s="281"/>
      <c r="M39" s="281"/>
      <c r="N39" s="281"/>
      <c r="O39" s="281"/>
      <c r="P39" s="155">
        <f t="shared" si="11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Familiar'!L40</f>
        <v>3100</v>
      </c>
      <c r="F40" s="392">
        <f t="shared" si="9"/>
        <v>0</v>
      </c>
      <c r="G40" s="393">
        <f t="shared" si="10"/>
        <v>3100</v>
      </c>
      <c r="I40" s="281"/>
      <c r="J40" s="281"/>
      <c r="K40" s="281"/>
      <c r="L40" s="281"/>
      <c r="M40" s="281"/>
      <c r="N40" s="281"/>
      <c r="O40" s="281"/>
      <c r="P40" s="155">
        <f t="shared" si="11"/>
        <v>0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Familiar'!L41</f>
        <v>0</v>
      </c>
      <c r="F41" s="392">
        <f t="shared" si="9"/>
        <v>0</v>
      </c>
      <c r="G41" s="393">
        <f t="shared" si="10"/>
        <v>0</v>
      </c>
      <c r="I41" s="281"/>
      <c r="J41" s="281"/>
      <c r="K41" s="281"/>
      <c r="L41" s="281"/>
      <c r="M41" s="281"/>
      <c r="N41" s="281"/>
      <c r="O41" s="281"/>
      <c r="P41" s="155">
        <f t="shared" si="11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Familiar'!L42</f>
        <v>0</v>
      </c>
      <c r="F42" s="392">
        <f t="shared" si="9"/>
        <v>0</v>
      </c>
      <c r="G42" s="393">
        <f t="shared" si="10"/>
        <v>0</v>
      </c>
      <c r="I42" s="281"/>
      <c r="J42" s="281"/>
      <c r="K42" s="281"/>
      <c r="L42" s="281"/>
      <c r="M42" s="281"/>
      <c r="N42" s="281"/>
      <c r="O42" s="281"/>
      <c r="P42" s="134">
        <f t="shared" si="11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Familiar'!L43</f>
        <v>0</v>
      </c>
      <c r="F43" s="392">
        <f t="shared" si="9"/>
        <v>0</v>
      </c>
      <c r="G43" s="393">
        <f t="shared" si="10"/>
        <v>0</v>
      </c>
      <c r="I43" s="281"/>
      <c r="J43" s="281"/>
      <c r="K43" s="281"/>
      <c r="L43" s="281"/>
      <c r="M43" s="281"/>
      <c r="N43" s="281"/>
      <c r="O43" s="281"/>
      <c r="P43" s="155">
        <f t="shared" si="11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Familiar'!L44</f>
        <v>0</v>
      </c>
      <c r="F44" s="392">
        <f t="shared" si="9"/>
        <v>0</v>
      </c>
      <c r="G44" s="393">
        <f t="shared" si="10"/>
        <v>0</v>
      </c>
      <c r="I44" s="281"/>
      <c r="J44" s="281"/>
      <c r="K44" s="281"/>
      <c r="L44" s="281"/>
      <c r="M44" s="281"/>
      <c r="N44" s="281"/>
      <c r="O44" s="281"/>
      <c r="P44" s="155">
        <f t="shared" si="11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Familiar'!L45</f>
        <v>0</v>
      </c>
      <c r="F45" s="392">
        <f t="shared" si="9"/>
        <v>0</v>
      </c>
      <c r="G45" s="393">
        <f t="shared" si="10"/>
        <v>0</v>
      </c>
      <c r="I45" s="281"/>
      <c r="J45" s="281"/>
      <c r="K45" s="281"/>
      <c r="L45" s="281"/>
      <c r="M45" s="281"/>
      <c r="N45" s="281"/>
      <c r="O45" s="281"/>
      <c r="P45" s="155">
        <f t="shared" si="11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Familiar'!L46</f>
        <v>400</v>
      </c>
      <c r="F46" s="392">
        <f t="shared" si="9"/>
        <v>0</v>
      </c>
      <c r="G46" s="393">
        <f t="shared" si="10"/>
        <v>400</v>
      </c>
      <c r="I46" s="281"/>
      <c r="J46" s="281"/>
      <c r="K46" s="281"/>
      <c r="L46" s="281"/>
      <c r="M46" s="281"/>
      <c r="N46" s="281"/>
      <c r="O46" s="281"/>
      <c r="P46" s="155">
        <f t="shared" si="11"/>
        <v>0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Familiar'!L47</f>
        <v>0</v>
      </c>
      <c r="F47" s="392">
        <f t="shared" si="9"/>
        <v>0</v>
      </c>
      <c r="G47" s="393">
        <f t="shared" si="10"/>
        <v>0</v>
      </c>
      <c r="I47" s="281"/>
      <c r="J47" s="281"/>
      <c r="K47" s="281"/>
      <c r="L47" s="281"/>
      <c r="M47" s="281"/>
      <c r="N47" s="281"/>
      <c r="O47" s="281"/>
      <c r="P47" s="155">
        <f t="shared" si="11"/>
        <v>0</v>
      </c>
      <c r="Q47" s="412"/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Familiar'!L48</f>
        <v>0</v>
      </c>
      <c r="F48" s="392">
        <f t="shared" si="9"/>
        <v>0</v>
      </c>
      <c r="G48" s="393">
        <f t="shared" si="10"/>
        <v>0</v>
      </c>
      <c r="I48" s="281"/>
      <c r="J48" s="281"/>
      <c r="K48" s="281"/>
      <c r="L48" s="281"/>
      <c r="M48" s="281"/>
      <c r="N48" s="281"/>
      <c r="O48" s="281"/>
      <c r="P48" s="155">
        <f t="shared" si="11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Familiar'!L49</f>
        <v>0</v>
      </c>
      <c r="F49" s="392">
        <f t="shared" si="9"/>
        <v>0</v>
      </c>
      <c r="G49" s="393">
        <f t="shared" si="10"/>
        <v>0</v>
      </c>
      <c r="I49" s="281"/>
      <c r="J49" s="281"/>
      <c r="K49" s="281"/>
      <c r="L49" s="281"/>
      <c r="M49" s="281"/>
      <c r="N49" s="281"/>
      <c r="O49" s="281"/>
      <c r="P49" s="155">
        <f t="shared" si="11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Familiar'!L50</f>
        <v>0</v>
      </c>
      <c r="F50" s="392">
        <f t="shared" si="9"/>
        <v>0</v>
      </c>
      <c r="G50" s="393">
        <f t="shared" si="10"/>
        <v>0</v>
      </c>
      <c r="I50" s="281"/>
      <c r="J50" s="281"/>
      <c r="K50" s="281"/>
      <c r="L50" s="281"/>
      <c r="M50" s="281"/>
      <c r="N50" s="281"/>
      <c r="O50" s="281"/>
      <c r="P50" s="155">
        <f t="shared" si="11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Familiar'!L51</f>
        <v>0</v>
      </c>
      <c r="F51" s="392">
        <f t="shared" si="9"/>
        <v>0</v>
      </c>
      <c r="G51" s="393">
        <f t="shared" si="10"/>
        <v>0</v>
      </c>
      <c r="I51" s="281"/>
      <c r="J51" s="281"/>
      <c r="K51" s="281"/>
      <c r="L51" s="281"/>
      <c r="M51" s="281"/>
      <c r="N51" s="281"/>
      <c r="O51" s="281"/>
      <c r="P51" s="155">
        <f t="shared" si="11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Familiar'!L52</f>
        <v>0</v>
      </c>
      <c r="F52" s="392">
        <f t="shared" si="9"/>
        <v>0</v>
      </c>
      <c r="G52" s="393">
        <f t="shared" si="10"/>
        <v>0</v>
      </c>
      <c r="I52" s="281"/>
      <c r="J52" s="281"/>
      <c r="K52" s="281"/>
      <c r="L52" s="281"/>
      <c r="M52" s="281"/>
      <c r="N52" s="281"/>
      <c r="O52" s="281"/>
      <c r="P52" s="155">
        <f t="shared" si="11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Familiar'!L53</f>
        <v>0</v>
      </c>
      <c r="F53" s="392">
        <f t="shared" si="9"/>
        <v>0</v>
      </c>
      <c r="G53" s="393">
        <f t="shared" si="10"/>
        <v>0</v>
      </c>
      <c r="I53" s="281"/>
      <c r="J53" s="281"/>
      <c r="K53" s="281"/>
      <c r="L53" s="281"/>
      <c r="M53" s="281"/>
      <c r="N53" s="281"/>
      <c r="O53" s="281"/>
      <c r="P53" s="155">
        <f t="shared" si="11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Familiar'!L54</f>
        <v>0</v>
      </c>
      <c r="F54" s="392">
        <f t="shared" si="9"/>
        <v>0</v>
      </c>
      <c r="G54" s="393">
        <f t="shared" si="10"/>
        <v>0</v>
      </c>
      <c r="I54" s="281"/>
      <c r="J54" s="281"/>
      <c r="K54" s="281"/>
      <c r="L54" s="281"/>
      <c r="M54" s="281"/>
      <c r="N54" s="281"/>
      <c r="O54" s="281"/>
      <c r="P54" s="155">
        <f t="shared" si="11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Familiar'!L55</f>
        <v>80</v>
      </c>
      <c r="F55" s="392">
        <f t="shared" si="9"/>
        <v>0</v>
      </c>
      <c r="G55" s="393">
        <f t="shared" si="10"/>
        <v>80</v>
      </c>
      <c r="I55" s="281"/>
      <c r="J55" s="281"/>
      <c r="K55" s="281"/>
      <c r="L55" s="281"/>
      <c r="M55" s="281"/>
      <c r="N55" s="281"/>
      <c r="O55" s="281"/>
      <c r="P55" s="155">
        <f t="shared" si="11"/>
        <v>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Familiar'!L56</f>
        <v>0</v>
      </c>
      <c r="F56" s="392">
        <f t="shared" si="9"/>
        <v>0</v>
      </c>
      <c r="G56" s="393">
        <f t="shared" si="10"/>
        <v>0</v>
      </c>
      <c r="I56" s="281"/>
      <c r="J56" s="281"/>
      <c r="K56" s="281"/>
      <c r="L56" s="281"/>
      <c r="M56" s="281"/>
      <c r="N56" s="281"/>
      <c r="O56" s="281"/>
      <c r="P56" s="155">
        <f t="shared" si="11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Familiar'!L57</f>
        <v>0</v>
      </c>
      <c r="F57" s="392">
        <f t="shared" si="9"/>
        <v>0</v>
      </c>
      <c r="G57" s="393">
        <f t="shared" si="10"/>
        <v>0</v>
      </c>
      <c r="I57" s="281"/>
      <c r="J57" s="281"/>
      <c r="K57" s="281"/>
      <c r="L57" s="281"/>
      <c r="M57" s="281"/>
      <c r="N57" s="281"/>
      <c r="O57" s="281"/>
      <c r="P57" s="155">
        <f t="shared" si="11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Familiar'!L58</f>
        <v>0</v>
      </c>
      <c r="F58" s="392">
        <f t="shared" si="9"/>
        <v>0</v>
      </c>
      <c r="G58" s="393">
        <f t="shared" si="10"/>
        <v>0</v>
      </c>
      <c r="I58" s="281"/>
      <c r="J58" s="281"/>
      <c r="K58" s="281"/>
      <c r="L58" s="281"/>
      <c r="M58" s="281"/>
      <c r="N58" s="281"/>
      <c r="O58" s="281"/>
      <c r="P58" s="155">
        <f t="shared" si="11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Familiar'!L59</f>
        <v>0</v>
      </c>
      <c r="F59" s="392">
        <f t="shared" si="9"/>
        <v>0</v>
      </c>
      <c r="G59" s="393">
        <f t="shared" si="10"/>
        <v>0</v>
      </c>
      <c r="I59" s="281"/>
      <c r="J59" s="281"/>
      <c r="K59" s="281"/>
      <c r="L59" s="281"/>
      <c r="M59" s="281"/>
      <c r="N59" s="281"/>
      <c r="O59" s="281"/>
      <c r="P59" s="155">
        <f t="shared" si="11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Familiar'!L60</f>
        <v>0</v>
      </c>
      <c r="F60" s="392">
        <f t="shared" si="9"/>
        <v>0</v>
      </c>
      <c r="G60" s="393">
        <f t="shared" si="10"/>
        <v>0</v>
      </c>
      <c r="I60" s="281"/>
      <c r="J60" s="281"/>
      <c r="K60" s="281"/>
      <c r="L60" s="281"/>
      <c r="M60" s="281"/>
      <c r="N60" s="281"/>
      <c r="O60" s="281"/>
      <c r="P60" s="155">
        <f t="shared" si="11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Familiar'!L61</f>
        <v>0</v>
      </c>
      <c r="F61" s="392">
        <f t="shared" si="9"/>
        <v>0</v>
      </c>
      <c r="G61" s="393">
        <f t="shared" si="10"/>
        <v>0</v>
      </c>
      <c r="I61" s="281"/>
      <c r="J61" s="281"/>
      <c r="K61" s="281"/>
      <c r="L61" s="281"/>
      <c r="M61" s="281"/>
      <c r="N61" s="281"/>
      <c r="O61" s="281"/>
      <c r="P61" s="155">
        <f t="shared" si="11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Familiar'!L62</f>
        <v>0</v>
      </c>
      <c r="F62" s="392">
        <f t="shared" si="9"/>
        <v>0</v>
      </c>
      <c r="G62" s="393">
        <f t="shared" si="10"/>
        <v>0</v>
      </c>
      <c r="I62" s="281"/>
      <c r="J62" s="281"/>
      <c r="K62" s="281"/>
      <c r="L62" s="281"/>
      <c r="M62" s="281"/>
      <c r="N62" s="281"/>
      <c r="O62" s="281"/>
      <c r="P62" s="155">
        <f t="shared" si="11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Familiar'!L63</f>
        <v>0</v>
      </c>
      <c r="F63" s="392">
        <f t="shared" ref="F63:F84" si="12">P63</f>
        <v>0</v>
      </c>
      <c r="G63" s="393">
        <f t="shared" ref="G63:G94" si="13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4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Familiar'!L64</f>
        <v>0</v>
      </c>
      <c r="F64" s="392">
        <f t="shared" si="12"/>
        <v>0</v>
      </c>
      <c r="G64" s="393">
        <f t="shared" si="13"/>
        <v>0</v>
      </c>
      <c r="I64" s="281"/>
      <c r="J64" s="281"/>
      <c r="K64" s="281"/>
      <c r="L64" s="281"/>
      <c r="M64" s="281"/>
      <c r="N64" s="281"/>
      <c r="O64" s="281"/>
      <c r="P64" s="155">
        <f t="shared" si="14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Familiar'!L65</f>
        <v>0</v>
      </c>
      <c r="F65" s="392">
        <f t="shared" si="12"/>
        <v>0</v>
      </c>
      <c r="G65" s="393">
        <f t="shared" si="13"/>
        <v>0</v>
      </c>
      <c r="I65" s="281"/>
      <c r="J65" s="281"/>
      <c r="K65" s="281"/>
      <c r="L65" s="281"/>
      <c r="M65" s="281"/>
      <c r="N65" s="281"/>
      <c r="O65" s="281"/>
      <c r="P65" s="155">
        <f t="shared" si="14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Familiar'!L66</f>
        <v>0</v>
      </c>
      <c r="F66" s="392">
        <f t="shared" si="12"/>
        <v>0</v>
      </c>
      <c r="G66" s="393">
        <f t="shared" si="13"/>
        <v>0</v>
      </c>
      <c r="I66" s="281"/>
      <c r="J66" s="281"/>
      <c r="K66" s="281"/>
      <c r="L66" s="281"/>
      <c r="M66" s="281"/>
      <c r="N66" s="281"/>
      <c r="O66" s="281"/>
      <c r="P66" s="155">
        <f t="shared" si="14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Familiar'!L67</f>
        <v>150</v>
      </c>
      <c r="F67" s="392">
        <f t="shared" si="12"/>
        <v>146.83000000000001</v>
      </c>
      <c r="G67" s="393">
        <f t="shared" si="13"/>
        <v>3.1699999999999875</v>
      </c>
      <c r="I67" s="281"/>
      <c r="J67" s="281"/>
      <c r="K67" s="281"/>
      <c r="L67" s="281"/>
      <c r="M67" s="281"/>
      <c r="N67" s="281">
        <v>146.83000000000001</v>
      </c>
      <c r="O67" s="281"/>
      <c r="P67" s="155">
        <f t="shared" si="14"/>
        <v>146.83000000000001</v>
      </c>
      <c r="Q67" s="412" t="s">
        <v>264</v>
      </c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Familiar'!L68</f>
        <v>225</v>
      </c>
      <c r="F68" s="392">
        <f t="shared" si="12"/>
        <v>0</v>
      </c>
      <c r="G68" s="393">
        <f t="shared" si="13"/>
        <v>225</v>
      </c>
      <c r="I68" s="281"/>
      <c r="J68" s="281"/>
      <c r="K68" s="281"/>
      <c r="L68" s="281"/>
      <c r="M68" s="281"/>
      <c r="N68" s="281"/>
      <c r="O68" s="281"/>
      <c r="P68" s="155">
        <f t="shared" si="14"/>
        <v>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Familiar'!L69</f>
        <v>0</v>
      </c>
      <c r="F69" s="392">
        <f t="shared" si="12"/>
        <v>0</v>
      </c>
      <c r="G69" s="393">
        <f t="shared" si="13"/>
        <v>0</v>
      </c>
      <c r="I69" s="281"/>
      <c r="J69" s="281"/>
      <c r="K69" s="281"/>
      <c r="L69" s="281"/>
      <c r="M69" s="281"/>
      <c r="N69" s="281"/>
      <c r="O69" s="281"/>
      <c r="P69" s="155">
        <f t="shared" si="14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Familiar'!L70</f>
        <v>0</v>
      </c>
      <c r="F70" s="392">
        <f t="shared" si="12"/>
        <v>0</v>
      </c>
      <c r="G70" s="393">
        <f t="shared" si="13"/>
        <v>0</v>
      </c>
      <c r="I70" s="281"/>
      <c r="J70" s="281"/>
      <c r="K70" s="281"/>
      <c r="L70" s="281"/>
      <c r="M70" s="281"/>
      <c r="N70" s="281"/>
      <c r="O70" s="281"/>
      <c r="P70" s="155">
        <f t="shared" si="14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Familiar'!L71</f>
        <v>0</v>
      </c>
      <c r="F71" s="392">
        <f t="shared" si="12"/>
        <v>0</v>
      </c>
      <c r="G71" s="393">
        <f t="shared" si="13"/>
        <v>0</v>
      </c>
      <c r="I71" s="281"/>
      <c r="J71" s="281"/>
      <c r="K71" s="281"/>
      <c r="L71" s="281"/>
      <c r="M71" s="281"/>
      <c r="N71" s="281"/>
      <c r="O71" s="281"/>
      <c r="P71" s="155">
        <f t="shared" si="14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Familiar'!L72</f>
        <v>0</v>
      </c>
      <c r="F72" s="392">
        <f t="shared" si="12"/>
        <v>0</v>
      </c>
      <c r="G72" s="393">
        <f t="shared" si="13"/>
        <v>0</v>
      </c>
      <c r="I72" s="281"/>
      <c r="J72" s="281"/>
      <c r="K72" s="281"/>
      <c r="L72" s="281"/>
      <c r="M72" s="281"/>
      <c r="N72" s="281"/>
      <c r="O72" s="281"/>
      <c r="P72" s="155">
        <f t="shared" si="14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Familiar'!L73</f>
        <v>120</v>
      </c>
      <c r="F73" s="392">
        <f t="shared" si="12"/>
        <v>0</v>
      </c>
      <c r="G73" s="393">
        <f t="shared" si="13"/>
        <v>120</v>
      </c>
      <c r="I73" s="281"/>
      <c r="J73" s="281"/>
      <c r="K73" s="281"/>
      <c r="L73" s="281"/>
      <c r="M73" s="281"/>
      <c r="N73" s="281"/>
      <c r="O73" s="281"/>
      <c r="P73" s="155">
        <f t="shared" si="14"/>
        <v>0</v>
      </c>
      <c r="Q73" s="412"/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Familiar'!L74</f>
        <v>0</v>
      </c>
      <c r="F74" s="392">
        <f t="shared" si="12"/>
        <v>0</v>
      </c>
      <c r="G74" s="393">
        <f t="shared" si="13"/>
        <v>0</v>
      </c>
      <c r="I74" s="281"/>
      <c r="J74" s="281"/>
      <c r="K74" s="281"/>
      <c r="L74" s="281"/>
      <c r="M74" s="281"/>
      <c r="N74" s="281"/>
      <c r="O74" s="281"/>
      <c r="P74" s="155">
        <f t="shared" si="14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Familiar'!L75</f>
        <v>0</v>
      </c>
      <c r="F75" s="392">
        <f t="shared" si="12"/>
        <v>0</v>
      </c>
      <c r="G75" s="393">
        <f t="shared" si="13"/>
        <v>0</v>
      </c>
      <c r="I75" s="281"/>
      <c r="J75" s="281"/>
      <c r="K75" s="281"/>
      <c r="L75" s="281"/>
      <c r="M75" s="281"/>
      <c r="N75" s="281"/>
      <c r="O75" s="281"/>
      <c r="P75" s="155">
        <f t="shared" si="14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Familiar'!L76</f>
        <v>0</v>
      </c>
      <c r="F76" s="392">
        <f t="shared" si="12"/>
        <v>0</v>
      </c>
      <c r="G76" s="393">
        <f t="shared" si="13"/>
        <v>0</v>
      </c>
      <c r="I76" s="281"/>
      <c r="J76" s="281"/>
      <c r="K76" s="281"/>
      <c r="L76" s="281"/>
      <c r="M76" s="281"/>
      <c r="N76" s="281"/>
      <c r="O76" s="281"/>
      <c r="P76" s="155">
        <f t="shared" si="14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Familiar'!L77</f>
        <v>240</v>
      </c>
      <c r="F77" s="392">
        <f t="shared" si="12"/>
        <v>0</v>
      </c>
      <c r="G77" s="393">
        <f t="shared" si="13"/>
        <v>240</v>
      </c>
      <c r="I77" s="281"/>
      <c r="J77" s="281"/>
      <c r="K77" s="281"/>
      <c r="L77" s="281"/>
      <c r="M77" s="281"/>
      <c r="N77" s="281"/>
      <c r="O77" s="281"/>
      <c r="P77" s="155">
        <f t="shared" si="14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Familiar'!L78</f>
        <v>0</v>
      </c>
      <c r="F78" s="392">
        <f t="shared" si="12"/>
        <v>0</v>
      </c>
      <c r="G78" s="393">
        <f t="shared" si="13"/>
        <v>0</v>
      </c>
      <c r="I78" s="281"/>
      <c r="J78" s="281"/>
      <c r="K78" s="281"/>
      <c r="L78" s="281"/>
      <c r="M78" s="281"/>
      <c r="N78" s="281"/>
      <c r="O78" s="281"/>
      <c r="P78" s="155">
        <f t="shared" si="14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Familiar'!L79</f>
        <v>0</v>
      </c>
      <c r="F79" s="392">
        <f t="shared" si="12"/>
        <v>0</v>
      </c>
      <c r="G79" s="393">
        <f t="shared" si="13"/>
        <v>0</v>
      </c>
      <c r="I79" s="281"/>
      <c r="J79" s="281"/>
      <c r="K79" s="281"/>
      <c r="L79" s="281"/>
      <c r="M79" s="281"/>
      <c r="N79" s="281"/>
      <c r="O79" s="281"/>
      <c r="P79" s="155">
        <f t="shared" si="14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Familiar'!L80</f>
        <v>50</v>
      </c>
      <c r="F80" s="392">
        <f t="shared" si="12"/>
        <v>0</v>
      </c>
      <c r="G80" s="393">
        <f t="shared" si="13"/>
        <v>50</v>
      </c>
      <c r="I80" s="281"/>
      <c r="J80" s="281"/>
      <c r="K80" s="281"/>
      <c r="L80" s="281"/>
      <c r="M80" s="281"/>
      <c r="N80" s="281"/>
      <c r="O80" s="281"/>
      <c r="P80" s="155">
        <f t="shared" si="14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Familiar'!L81</f>
        <v>0</v>
      </c>
      <c r="F81" s="392">
        <f t="shared" si="12"/>
        <v>0</v>
      </c>
      <c r="G81" s="393">
        <f t="shared" si="13"/>
        <v>0</v>
      </c>
      <c r="I81" s="281"/>
      <c r="J81" s="281"/>
      <c r="K81" s="281"/>
      <c r="L81" s="281"/>
      <c r="M81" s="281"/>
      <c r="N81" s="281"/>
      <c r="O81" s="281"/>
      <c r="P81" s="155">
        <f t="shared" si="14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Familiar'!L82</f>
        <v>0</v>
      </c>
      <c r="F82" s="392">
        <f t="shared" si="12"/>
        <v>0</v>
      </c>
      <c r="G82" s="393">
        <f t="shared" si="13"/>
        <v>0</v>
      </c>
      <c r="I82" s="281"/>
      <c r="J82" s="281"/>
      <c r="K82" s="281"/>
      <c r="L82" s="281"/>
      <c r="M82" s="281"/>
      <c r="N82" s="281"/>
      <c r="O82" s="281"/>
      <c r="P82" s="155">
        <f t="shared" si="14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Familiar'!L83</f>
        <v>0</v>
      </c>
      <c r="F83" s="392">
        <f t="shared" si="12"/>
        <v>0</v>
      </c>
      <c r="G83" s="393">
        <f t="shared" si="13"/>
        <v>0</v>
      </c>
      <c r="I83" s="281"/>
      <c r="J83" s="281"/>
      <c r="K83" s="281"/>
      <c r="L83" s="281"/>
      <c r="M83" s="281"/>
      <c r="N83" s="281"/>
      <c r="O83" s="281"/>
      <c r="P83" s="155">
        <f t="shared" si="14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Familiar'!L84</f>
        <v>0</v>
      </c>
      <c r="F84" s="392">
        <f t="shared" si="12"/>
        <v>0</v>
      </c>
      <c r="G84" s="393">
        <f t="shared" si="13"/>
        <v>0</v>
      </c>
      <c r="I84" s="281"/>
      <c r="J84" s="281"/>
      <c r="K84" s="281"/>
      <c r="L84" s="281"/>
      <c r="M84" s="281"/>
      <c r="N84" s="281"/>
      <c r="O84" s="281"/>
      <c r="P84" s="155">
        <f t="shared" si="14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4599.7</v>
      </c>
      <c r="F85" s="305">
        <f>SUM(F31:F84)</f>
        <v>146.83000000000001</v>
      </c>
      <c r="G85" s="436">
        <f>SUM(G31:G84)</f>
        <v>4452.87</v>
      </c>
      <c r="I85" s="305">
        <f t="shared" ref="I85:P85" si="15">SUM(I31:I84)</f>
        <v>0</v>
      </c>
      <c r="J85" s="305">
        <f t="shared" si="15"/>
        <v>0</v>
      </c>
      <c r="K85" s="305">
        <f t="shared" si="15"/>
        <v>0</v>
      </c>
      <c r="L85" s="305">
        <f t="shared" si="15"/>
        <v>0</v>
      </c>
      <c r="M85" s="305">
        <f t="shared" si="15"/>
        <v>0</v>
      </c>
      <c r="N85" s="305">
        <f t="shared" si="15"/>
        <v>146.83000000000001</v>
      </c>
      <c r="O85" s="305">
        <f t="shared" si="15"/>
        <v>0</v>
      </c>
      <c r="P85" s="305">
        <f t="shared" si="15"/>
        <v>146.83000000000001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0.6091511058137995</v>
      </c>
      <c r="F86" s="309" t="e">
        <f>F85/F16</f>
        <v>#DIV/0!</v>
      </c>
      <c r="G86" s="310"/>
      <c r="I86" s="309" t="e">
        <f t="shared" ref="I86:P86" si="16">I85/I16</f>
        <v>#DIV/0!</v>
      </c>
      <c r="J86" s="309" t="e">
        <f t="shared" si="16"/>
        <v>#DIV/0!</v>
      </c>
      <c r="K86" s="309" t="e">
        <f t="shared" si="16"/>
        <v>#DIV/0!</v>
      </c>
      <c r="L86" s="309" t="e">
        <f t="shared" si="16"/>
        <v>#DIV/0!</v>
      </c>
      <c r="M86" s="309" t="e">
        <f t="shared" si="16"/>
        <v>#DIV/0!</v>
      </c>
      <c r="N86" s="309" t="e">
        <f t="shared" si="16"/>
        <v>#DIV/0!</v>
      </c>
      <c r="O86" s="309" t="e">
        <f t="shared" si="16"/>
        <v>#DIV/0!</v>
      </c>
      <c r="P86" s="309" t="e">
        <f t="shared" si="16"/>
        <v>#DIV/0!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Familiar'!L87</f>
        <v>30</v>
      </c>
      <c r="F87" s="392">
        <f t="shared" ref="F87:F98" si="17">P87</f>
        <v>0</v>
      </c>
      <c r="G87" s="393">
        <f t="shared" ref="G87:G98" si="18">E87-F87</f>
        <v>30</v>
      </c>
      <c r="I87" s="281"/>
      <c r="J87" s="281"/>
      <c r="K87" s="281"/>
      <c r="L87" s="281"/>
      <c r="M87" s="281"/>
      <c r="N87" s="281"/>
      <c r="O87" s="281"/>
      <c r="P87" s="155">
        <f t="shared" ref="P87:P98" si="19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Familiar'!L88</f>
        <v>0</v>
      </c>
      <c r="F88" s="392">
        <f t="shared" si="17"/>
        <v>0</v>
      </c>
      <c r="G88" s="393">
        <f t="shared" si="18"/>
        <v>0</v>
      </c>
      <c r="I88" s="281"/>
      <c r="J88" s="281"/>
      <c r="K88" s="281"/>
      <c r="L88" s="281"/>
      <c r="M88" s="281"/>
      <c r="N88" s="281"/>
      <c r="O88" s="281"/>
      <c r="P88" s="155">
        <f t="shared" si="19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Familiar'!L89</f>
        <v>0</v>
      </c>
      <c r="F89" s="392">
        <f t="shared" si="17"/>
        <v>0</v>
      </c>
      <c r="G89" s="393">
        <f t="shared" si="18"/>
        <v>0</v>
      </c>
      <c r="I89" s="281"/>
      <c r="J89" s="281"/>
      <c r="K89" s="281"/>
      <c r="L89" s="281"/>
      <c r="M89" s="281"/>
      <c r="N89" s="281"/>
      <c r="O89" s="281"/>
      <c r="P89" s="155">
        <f t="shared" si="19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Familiar'!L90</f>
        <v>0</v>
      </c>
      <c r="F90" s="392">
        <f t="shared" si="17"/>
        <v>0</v>
      </c>
      <c r="G90" s="393">
        <f t="shared" si="18"/>
        <v>0</v>
      </c>
      <c r="I90" s="281"/>
      <c r="J90" s="281"/>
      <c r="K90" s="281"/>
      <c r="L90" s="281"/>
      <c r="M90" s="281"/>
      <c r="N90" s="281"/>
      <c r="O90" s="281"/>
      <c r="P90" s="155">
        <f t="shared" si="19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Familiar'!L91</f>
        <v>0</v>
      </c>
      <c r="F91" s="392">
        <f t="shared" si="17"/>
        <v>0</v>
      </c>
      <c r="G91" s="393">
        <f t="shared" si="18"/>
        <v>0</v>
      </c>
      <c r="I91" s="281"/>
      <c r="J91" s="281"/>
      <c r="K91" s="281"/>
      <c r="L91" s="281"/>
      <c r="M91" s="281"/>
      <c r="N91" s="281"/>
      <c r="O91" s="281"/>
      <c r="P91" s="155">
        <f t="shared" si="19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Familiar'!L92</f>
        <v>0</v>
      </c>
      <c r="F92" s="392">
        <f t="shared" si="17"/>
        <v>0</v>
      </c>
      <c r="G92" s="393">
        <f t="shared" si="18"/>
        <v>0</v>
      </c>
      <c r="I92" s="281"/>
      <c r="J92" s="281"/>
      <c r="K92" s="281"/>
      <c r="L92" s="281"/>
      <c r="M92" s="281"/>
      <c r="N92" s="281"/>
      <c r="O92" s="281"/>
      <c r="P92" s="155">
        <f t="shared" si="19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Familiar'!L93</f>
        <v>150</v>
      </c>
      <c r="F93" s="392">
        <f t="shared" si="17"/>
        <v>0</v>
      </c>
      <c r="G93" s="393">
        <f t="shared" si="18"/>
        <v>150</v>
      </c>
      <c r="I93" s="281"/>
      <c r="J93" s="281"/>
      <c r="K93" s="281"/>
      <c r="L93" s="281"/>
      <c r="M93" s="281"/>
      <c r="N93" s="281"/>
      <c r="O93" s="281"/>
      <c r="P93" s="155">
        <f t="shared" si="19"/>
        <v>0</v>
      </c>
      <c r="Q93" s="412"/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Familiar'!L94</f>
        <v>0</v>
      </c>
      <c r="F94" s="392">
        <f t="shared" si="17"/>
        <v>0</v>
      </c>
      <c r="G94" s="393">
        <f t="shared" si="18"/>
        <v>0</v>
      </c>
      <c r="I94" s="281"/>
      <c r="J94" s="281"/>
      <c r="K94" s="281"/>
      <c r="L94" s="281"/>
      <c r="M94" s="281"/>
      <c r="N94" s="281"/>
      <c r="O94" s="281"/>
      <c r="P94" s="155">
        <f t="shared" si="19"/>
        <v>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Familiar'!L95</f>
        <v>0</v>
      </c>
      <c r="F95" s="392">
        <f t="shared" si="17"/>
        <v>0</v>
      </c>
      <c r="G95" s="393">
        <f t="shared" si="18"/>
        <v>0</v>
      </c>
      <c r="I95" s="281"/>
      <c r="J95" s="281"/>
      <c r="K95" s="281"/>
      <c r="L95" s="281"/>
      <c r="M95" s="281"/>
      <c r="N95" s="281"/>
      <c r="O95" s="281"/>
      <c r="P95" s="155">
        <f t="shared" si="19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Familiar'!L96</f>
        <v>0</v>
      </c>
      <c r="F96" s="392">
        <f t="shared" si="17"/>
        <v>0</v>
      </c>
      <c r="G96" s="393">
        <f t="shared" si="18"/>
        <v>0</v>
      </c>
      <c r="I96" s="281"/>
      <c r="J96" s="281"/>
      <c r="K96" s="281"/>
      <c r="L96" s="281"/>
      <c r="M96" s="281"/>
      <c r="N96" s="281"/>
      <c r="O96" s="281"/>
      <c r="P96" s="155">
        <f t="shared" si="19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Familiar'!L97</f>
        <v>0</v>
      </c>
      <c r="F97" s="392">
        <f t="shared" si="17"/>
        <v>0</v>
      </c>
      <c r="G97" s="393">
        <f t="shared" si="18"/>
        <v>0</v>
      </c>
      <c r="I97" s="281"/>
      <c r="J97" s="281"/>
      <c r="K97" s="281"/>
      <c r="L97" s="281"/>
      <c r="M97" s="281"/>
      <c r="N97" s="281"/>
      <c r="O97" s="281"/>
      <c r="P97" s="155">
        <f t="shared" si="19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Familiar'!L98</f>
        <v>0</v>
      </c>
      <c r="F98" s="392">
        <f t="shared" si="17"/>
        <v>0</v>
      </c>
      <c r="G98" s="393">
        <f t="shared" si="18"/>
        <v>0</v>
      </c>
      <c r="I98" s="281"/>
      <c r="J98" s="281"/>
      <c r="K98" s="281"/>
      <c r="L98" s="281"/>
      <c r="M98" s="281"/>
      <c r="N98" s="281"/>
      <c r="O98" s="281"/>
      <c r="P98" s="155">
        <f t="shared" si="19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180</v>
      </c>
      <c r="F99" s="314">
        <f>SUM(F87:F98)</f>
        <v>0</v>
      </c>
      <c r="G99" s="315">
        <f>SUM(G87:G98)</f>
        <v>180</v>
      </c>
      <c r="I99" s="314">
        <f t="shared" ref="I99:P99" si="20">SUM(I87:I98)</f>
        <v>0</v>
      </c>
      <c r="J99" s="314">
        <f t="shared" si="20"/>
        <v>0</v>
      </c>
      <c r="K99" s="314">
        <f t="shared" si="20"/>
        <v>0</v>
      </c>
      <c r="L99" s="314">
        <f t="shared" si="20"/>
        <v>0</v>
      </c>
      <c r="M99" s="314">
        <f t="shared" si="20"/>
        <v>0</v>
      </c>
      <c r="N99" s="314">
        <f t="shared" si="20"/>
        <v>0</v>
      </c>
      <c r="O99" s="314">
        <f t="shared" si="20"/>
        <v>0</v>
      </c>
      <c r="P99" s="314">
        <f t="shared" si="20"/>
        <v>0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2.3837902264600714E-2</v>
      </c>
      <c r="F100" s="440" t="e">
        <f>F99/F16</f>
        <v>#DIV/0!</v>
      </c>
      <c r="G100" s="441"/>
      <c r="I100" s="440" t="e">
        <f t="shared" ref="I100:P100" si="21">I99/I16</f>
        <v>#DIV/0!</v>
      </c>
      <c r="J100" s="440" t="e">
        <f t="shared" si="21"/>
        <v>#DIV/0!</v>
      </c>
      <c r="K100" s="440" t="e">
        <f t="shared" si="21"/>
        <v>#DIV/0!</v>
      </c>
      <c r="L100" s="440" t="e">
        <f t="shared" si="21"/>
        <v>#DIV/0!</v>
      </c>
      <c r="M100" s="440" t="e">
        <f t="shared" si="21"/>
        <v>#DIV/0!</v>
      </c>
      <c r="N100" s="440" t="e">
        <f t="shared" si="21"/>
        <v>#DIV/0!</v>
      </c>
      <c r="O100" s="440" t="e">
        <f t="shared" si="21"/>
        <v>#DIV/0!</v>
      </c>
      <c r="P100" s="495" t="e">
        <f t="shared" si="21"/>
        <v>#DIV/0!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Familiar'!L101</f>
        <v>850</v>
      </c>
      <c r="F101" s="392">
        <f>P101</f>
        <v>0</v>
      </c>
      <c r="G101" s="393">
        <f>E101-F101</f>
        <v>850</v>
      </c>
      <c r="I101" s="281"/>
      <c r="J101" s="281"/>
      <c r="K101" s="281"/>
      <c r="L101" s="281"/>
      <c r="M101" s="281"/>
      <c r="N101" s="281"/>
      <c r="O101" s="281"/>
      <c r="P101" s="155">
        <f>SUM(I101:O101)</f>
        <v>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Familiar'!L102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Familiar'!L103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Familiar'!L104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0</v>
      </c>
      <c r="G105" s="445">
        <f>SUM(G101:G104)</f>
        <v>850</v>
      </c>
      <c r="I105" s="444">
        <f t="shared" ref="I105:P105" si="22">SUM(I101:I104)</f>
        <v>0</v>
      </c>
      <c r="J105" s="444">
        <f t="shared" si="22"/>
        <v>0</v>
      </c>
      <c r="K105" s="444">
        <f t="shared" si="22"/>
        <v>0</v>
      </c>
      <c r="L105" s="444">
        <f t="shared" si="22"/>
        <v>0</v>
      </c>
      <c r="M105" s="444">
        <f t="shared" si="22"/>
        <v>0</v>
      </c>
      <c r="N105" s="444">
        <f t="shared" si="22"/>
        <v>0</v>
      </c>
      <c r="O105" s="444">
        <f t="shared" si="22"/>
        <v>0</v>
      </c>
      <c r="P105" s="444">
        <f t="shared" si="22"/>
        <v>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0.11256787180505894</v>
      </c>
      <c r="F106" s="324" t="e">
        <f>F105/F16</f>
        <v>#DIV/0!</v>
      </c>
      <c r="G106" s="448"/>
      <c r="I106" s="324" t="e">
        <f t="shared" ref="I106:P106" si="23">I105/I16</f>
        <v>#DIV/0!</v>
      </c>
      <c r="J106" s="324" t="e">
        <f t="shared" si="23"/>
        <v>#DIV/0!</v>
      </c>
      <c r="K106" s="324" t="e">
        <f t="shared" si="23"/>
        <v>#DIV/0!</v>
      </c>
      <c r="L106" s="324" t="e">
        <f t="shared" si="23"/>
        <v>#DIV/0!</v>
      </c>
      <c r="M106" s="324" t="e">
        <f t="shared" si="23"/>
        <v>#DIV/0!</v>
      </c>
      <c r="N106" s="324" t="e">
        <f t="shared" si="23"/>
        <v>#DIV/0!</v>
      </c>
      <c r="O106" s="324" t="e">
        <f t="shared" si="23"/>
        <v>#DIV/0!</v>
      </c>
      <c r="P106" s="324" t="e">
        <f t="shared" si="23"/>
        <v>#DIV/0!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Familiar'!L107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Familiar'!L108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Familiar'!L109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Familiar'!L110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4">SUM(I107:I110)</f>
        <v>0</v>
      </c>
      <c r="J111" s="450">
        <f t="shared" si="24"/>
        <v>0</v>
      </c>
      <c r="K111" s="450">
        <f t="shared" si="24"/>
        <v>0</v>
      </c>
      <c r="L111" s="450">
        <f t="shared" si="24"/>
        <v>0</v>
      </c>
      <c r="M111" s="450">
        <f t="shared" si="24"/>
        <v>0</v>
      </c>
      <c r="N111" s="450">
        <f t="shared" si="24"/>
        <v>0</v>
      </c>
      <c r="O111" s="450">
        <f t="shared" si="24"/>
        <v>0</v>
      </c>
      <c r="P111" s="450">
        <f t="shared" si="24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453">
        <f>E111/E16</f>
        <v>0</v>
      </c>
      <c r="F112" s="331" t="e">
        <f>F111/F16</f>
        <v>#DIV/0!</v>
      </c>
      <c r="G112" s="454"/>
      <c r="I112" s="331" t="e">
        <f>#DIV/0!</f>
        <v>#DIV/0!</v>
      </c>
      <c r="J112" s="331" t="e">
        <f t="shared" ref="J112:P112" si="25">J111/J16</f>
        <v>#DIV/0!</v>
      </c>
      <c r="K112" s="331" t="e">
        <f t="shared" si="25"/>
        <v>#DIV/0!</v>
      </c>
      <c r="L112" s="331" t="e">
        <f t="shared" si="25"/>
        <v>#DIV/0!</v>
      </c>
      <c r="M112" s="331" t="e">
        <f t="shared" si="25"/>
        <v>#DIV/0!</v>
      </c>
      <c r="N112" s="331" t="e">
        <f t="shared" si="25"/>
        <v>#DIV/0!</v>
      </c>
      <c r="O112" s="331" t="e">
        <f t="shared" si="25"/>
        <v>#DIV/0!</v>
      </c>
      <c r="P112" s="331" t="e">
        <f t="shared" si="25"/>
        <v>#DIV/0!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Familiar'!L113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Familiar'!L114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Familiar'!L115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6">SUM(I113:I115)</f>
        <v>0</v>
      </c>
      <c r="J116" s="457">
        <f t="shared" si="26"/>
        <v>0</v>
      </c>
      <c r="K116" s="457">
        <f t="shared" si="26"/>
        <v>0</v>
      </c>
      <c r="L116" s="457">
        <f t="shared" si="26"/>
        <v>0</v>
      </c>
      <c r="M116" s="457">
        <f t="shared" si="26"/>
        <v>0</v>
      </c>
      <c r="N116" s="457">
        <f t="shared" si="26"/>
        <v>0</v>
      </c>
      <c r="O116" s="457">
        <f t="shared" si="26"/>
        <v>0</v>
      </c>
      <c r="P116" s="457">
        <f t="shared" si="26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 t="e">
        <f>F116/F16</f>
        <v>#DIV/0!</v>
      </c>
      <c r="G117" s="460"/>
      <c r="I117" s="459" t="e">
        <f t="shared" ref="I117:P117" si="27">I116/I16</f>
        <v>#DIV/0!</v>
      </c>
      <c r="J117" s="459" t="e">
        <f t="shared" si="27"/>
        <v>#DIV/0!</v>
      </c>
      <c r="K117" s="459" t="e">
        <f t="shared" si="27"/>
        <v>#DIV/0!</v>
      </c>
      <c r="L117" s="459" t="e">
        <f t="shared" si="27"/>
        <v>#DIV/0!</v>
      </c>
      <c r="M117" s="459" t="e">
        <f t="shared" si="27"/>
        <v>#DIV/0!</v>
      </c>
      <c r="N117" s="459" t="e">
        <f t="shared" si="27"/>
        <v>#DIV/0!</v>
      </c>
      <c r="O117" s="459" t="e">
        <f t="shared" si="27"/>
        <v>#DIV/0!</v>
      </c>
      <c r="P117" s="459" t="e">
        <f t="shared" si="27"/>
        <v>#DIV/0!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5629.7</v>
      </c>
      <c r="F118" s="305">
        <f>F85+F99+F105+F111+F116</f>
        <v>146.83000000000001</v>
      </c>
      <c r="G118" s="436">
        <f>SUM(G81:G117)</f>
        <v>6512.87</v>
      </c>
      <c r="I118" s="305">
        <f t="shared" ref="I118:P118" si="28">I85+I99+I105+I111+I116</f>
        <v>0</v>
      </c>
      <c r="J118" s="305">
        <f t="shared" si="28"/>
        <v>0</v>
      </c>
      <c r="K118" s="305">
        <f t="shared" si="28"/>
        <v>0</v>
      </c>
      <c r="L118" s="305">
        <f t="shared" si="28"/>
        <v>0</v>
      </c>
      <c r="M118" s="305">
        <f t="shared" si="28"/>
        <v>0</v>
      </c>
      <c r="N118" s="305">
        <f t="shared" si="28"/>
        <v>146.83000000000001</v>
      </c>
      <c r="O118" s="305">
        <f t="shared" si="28"/>
        <v>0</v>
      </c>
      <c r="P118" s="305">
        <f t="shared" si="28"/>
        <v>146.83000000000001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0.74555687988345909</v>
      </c>
      <c r="F119" s="309" t="e">
        <f>F118/F16</f>
        <v>#DIV/0!</v>
      </c>
      <c r="G119" s="310"/>
      <c r="I119" s="309" t="e">
        <f t="shared" ref="I119:P119" si="29">I118/I16</f>
        <v>#DIV/0!</v>
      </c>
      <c r="J119" s="309" t="e">
        <f t="shared" si="29"/>
        <v>#DIV/0!</v>
      </c>
      <c r="K119" s="309" t="e">
        <f t="shared" si="29"/>
        <v>#DIV/0!</v>
      </c>
      <c r="L119" s="309" t="e">
        <f t="shared" si="29"/>
        <v>#DIV/0!</v>
      </c>
      <c r="M119" s="309" t="e">
        <f t="shared" si="29"/>
        <v>#DIV/0!</v>
      </c>
      <c r="N119" s="309" t="e">
        <f t="shared" si="29"/>
        <v>#DIV/0!</v>
      </c>
      <c r="O119" s="309" t="e">
        <f t="shared" si="29"/>
        <v>#DIV/0!</v>
      </c>
      <c r="P119" s="309" t="e">
        <f t="shared" si="29"/>
        <v>#DIV/0!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Familiar'!L120</f>
        <v>39.9</v>
      </c>
      <c r="F120" s="392">
        <f t="shared" ref="F120:F164" si="30">P120</f>
        <v>0</v>
      </c>
      <c r="G120" s="393">
        <f t="shared" ref="G120:G164" si="31">E120-F120</f>
        <v>39.9</v>
      </c>
      <c r="I120" s="281"/>
      <c r="J120" s="281"/>
      <c r="K120" s="281"/>
      <c r="L120" s="281"/>
      <c r="M120" s="281"/>
      <c r="N120" s="281"/>
      <c r="O120" s="281"/>
      <c r="P120" s="155">
        <f t="shared" ref="P120:P164" si="32">SUM(I120:O120)</f>
        <v>0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Familiar'!L121</f>
        <v>0</v>
      </c>
      <c r="F121" s="392">
        <f t="shared" si="30"/>
        <v>0</v>
      </c>
      <c r="G121" s="393">
        <f t="shared" si="31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2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Familiar'!L122</f>
        <v>0</v>
      </c>
      <c r="F122" s="392">
        <f t="shared" si="30"/>
        <v>0</v>
      </c>
      <c r="G122" s="393">
        <f t="shared" si="31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2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Familiar'!L123</f>
        <v>0</v>
      </c>
      <c r="F123" s="392">
        <f t="shared" si="30"/>
        <v>0</v>
      </c>
      <c r="G123" s="393">
        <f t="shared" si="31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2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Familiar'!L124</f>
        <v>0</v>
      </c>
      <c r="F124" s="392">
        <f t="shared" si="30"/>
        <v>0</v>
      </c>
      <c r="G124" s="393">
        <f t="shared" si="31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2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Familiar'!L125</f>
        <v>0</v>
      </c>
      <c r="F125" s="392">
        <f t="shared" si="30"/>
        <v>0</v>
      </c>
      <c r="G125" s="393">
        <f t="shared" si="31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2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Familiar'!L126</f>
        <v>0</v>
      </c>
      <c r="F126" s="392">
        <f t="shared" si="30"/>
        <v>0</v>
      </c>
      <c r="G126" s="393">
        <f t="shared" si="31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2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Familiar'!L127</f>
        <v>0</v>
      </c>
      <c r="F127" s="392">
        <f t="shared" si="30"/>
        <v>0</v>
      </c>
      <c r="G127" s="393">
        <f t="shared" si="31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2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Familiar'!L128</f>
        <v>90</v>
      </c>
      <c r="F128" s="392">
        <f t="shared" si="30"/>
        <v>0</v>
      </c>
      <c r="G128" s="393">
        <f t="shared" si="31"/>
        <v>90</v>
      </c>
      <c r="I128" s="281"/>
      <c r="J128" s="281"/>
      <c r="K128" s="281"/>
      <c r="L128" s="281"/>
      <c r="M128" s="281"/>
      <c r="N128" s="281"/>
      <c r="O128" s="281"/>
      <c r="P128" s="155">
        <f t="shared" si="32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Familiar'!L129</f>
        <v>0</v>
      </c>
      <c r="F129" s="392">
        <f t="shared" si="30"/>
        <v>0</v>
      </c>
      <c r="G129" s="393">
        <f t="shared" si="31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2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Familiar'!L130</f>
        <v>70</v>
      </c>
      <c r="F130" s="392">
        <f t="shared" si="30"/>
        <v>0</v>
      </c>
      <c r="G130" s="393">
        <f t="shared" si="31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2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Familiar'!L131</f>
        <v>0</v>
      </c>
      <c r="F131" s="392">
        <f t="shared" si="30"/>
        <v>0</v>
      </c>
      <c r="G131" s="393">
        <f t="shared" si="31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2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Familiar'!L132</f>
        <v>0</v>
      </c>
      <c r="F132" s="392">
        <f t="shared" si="30"/>
        <v>0</v>
      </c>
      <c r="G132" s="393">
        <f t="shared" si="31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2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Familiar'!L133</f>
        <v>0</v>
      </c>
      <c r="F133" s="392">
        <f t="shared" si="30"/>
        <v>0</v>
      </c>
      <c r="G133" s="393">
        <f t="shared" si="31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2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Familiar'!L134</f>
        <v>500</v>
      </c>
      <c r="F134" s="392">
        <f t="shared" si="30"/>
        <v>0</v>
      </c>
      <c r="G134" s="393">
        <f t="shared" si="31"/>
        <v>500</v>
      </c>
      <c r="I134" s="281"/>
      <c r="J134" s="281"/>
      <c r="K134" s="281"/>
      <c r="L134" s="281"/>
      <c r="M134" s="299"/>
      <c r="N134" s="281"/>
      <c r="O134" s="281"/>
      <c r="P134" s="155">
        <f t="shared" si="32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Familiar'!L135</f>
        <v>0</v>
      </c>
      <c r="F135" s="392">
        <f t="shared" si="30"/>
        <v>0</v>
      </c>
      <c r="G135" s="393">
        <f t="shared" si="31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2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Familiar'!L136</f>
        <v>0</v>
      </c>
      <c r="F136" s="392">
        <f t="shared" si="30"/>
        <v>0</v>
      </c>
      <c r="G136" s="393">
        <f t="shared" si="31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2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Familiar'!L137</f>
        <v>0</v>
      </c>
      <c r="F137" s="392">
        <f t="shared" si="30"/>
        <v>0</v>
      </c>
      <c r="G137" s="393">
        <f t="shared" si="31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2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Familiar'!L138</f>
        <v>0</v>
      </c>
      <c r="F138" s="392">
        <f t="shared" si="30"/>
        <v>0</v>
      </c>
      <c r="G138" s="393">
        <f t="shared" si="31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2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Familiar'!L139</f>
        <v>0</v>
      </c>
      <c r="F139" s="392">
        <f t="shared" si="30"/>
        <v>0</v>
      </c>
      <c r="G139" s="393">
        <f t="shared" si="31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2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Familiar'!L140</f>
        <v>0</v>
      </c>
      <c r="F140" s="392">
        <f t="shared" si="30"/>
        <v>0</v>
      </c>
      <c r="G140" s="393">
        <f t="shared" si="31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2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Familiar'!L141</f>
        <v>0</v>
      </c>
      <c r="F141" s="392">
        <f t="shared" si="30"/>
        <v>0</v>
      </c>
      <c r="G141" s="393">
        <f t="shared" si="31"/>
        <v>0</v>
      </c>
      <c r="I141" s="281"/>
      <c r="J141" s="281"/>
      <c r="K141" s="281"/>
      <c r="L141" s="281"/>
      <c r="M141" s="281"/>
      <c r="N141" s="281"/>
      <c r="O141" s="281"/>
      <c r="P141" s="155">
        <f t="shared" si="32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Familiar'!L142</f>
        <v>0</v>
      </c>
      <c r="F142" s="392">
        <f t="shared" si="30"/>
        <v>0</v>
      </c>
      <c r="G142" s="393">
        <f t="shared" si="31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2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Familiar'!L143</f>
        <v>100</v>
      </c>
      <c r="F143" s="392">
        <f t="shared" si="30"/>
        <v>0</v>
      </c>
      <c r="G143" s="393">
        <f t="shared" si="31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2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Familiar'!L144</f>
        <v>0</v>
      </c>
      <c r="F144" s="392">
        <f t="shared" si="30"/>
        <v>0</v>
      </c>
      <c r="G144" s="393">
        <f t="shared" si="31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2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Familiar'!L145</f>
        <v>0</v>
      </c>
      <c r="F145" s="392">
        <f t="shared" si="30"/>
        <v>0</v>
      </c>
      <c r="G145" s="393">
        <f t="shared" si="31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2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Familiar'!L146</f>
        <v>100</v>
      </c>
      <c r="F146" s="392">
        <f t="shared" si="30"/>
        <v>0</v>
      </c>
      <c r="G146" s="393">
        <f t="shared" si="31"/>
        <v>100</v>
      </c>
      <c r="I146" s="281"/>
      <c r="J146" s="281"/>
      <c r="K146" s="281"/>
      <c r="L146" s="281"/>
      <c r="M146" s="281"/>
      <c r="N146" s="281"/>
      <c r="O146" s="281"/>
      <c r="P146" s="155">
        <f t="shared" si="32"/>
        <v>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Familiar'!L147</f>
        <v>0</v>
      </c>
      <c r="F147" s="392">
        <f t="shared" si="30"/>
        <v>0</v>
      </c>
      <c r="G147" s="393">
        <f t="shared" si="31"/>
        <v>0</v>
      </c>
      <c r="I147" s="281"/>
      <c r="J147" s="281"/>
      <c r="K147" s="281"/>
      <c r="L147" s="281"/>
      <c r="M147" s="281"/>
      <c r="N147" s="281"/>
      <c r="O147" s="281"/>
      <c r="P147" s="155">
        <f t="shared" si="32"/>
        <v>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Familiar'!L148</f>
        <v>0</v>
      </c>
      <c r="F148" s="392">
        <f t="shared" si="30"/>
        <v>0</v>
      </c>
      <c r="G148" s="393">
        <f t="shared" si="31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2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Familiar'!L149</f>
        <v>0</v>
      </c>
      <c r="F149" s="392">
        <f t="shared" si="30"/>
        <v>0</v>
      </c>
      <c r="G149" s="393">
        <f t="shared" si="31"/>
        <v>0</v>
      </c>
      <c r="I149" s="281"/>
      <c r="J149" s="281"/>
      <c r="K149" s="281"/>
      <c r="L149" s="281"/>
      <c r="M149" s="281"/>
      <c r="N149" s="281"/>
      <c r="O149" s="281"/>
      <c r="P149" s="155">
        <f t="shared" si="32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Familiar'!L150</f>
        <v>0</v>
      </c>
      <c r="F150" s="392">
        <f t="shared" si="30"/>
        <v>0</v>
      </c>
      <c r="G150" s="393">
        <f t="shared" si="31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2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Familiar'!L151</f>
        <v>0</v>
      </c>
      <c r="F151" s="392">
        <f t="shared" si="30"/>
        <v>0</v>
      </c>
      <c r="G151" s="393">
        <f t="shared" si="31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2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Familiar'!L152</f>
        <v>0</v>
      </c>
      <c r="F152" s="392">
        <f t="shared" si="30"/>
        <v>0</v>
      </c>
      <c r="G152" s="393">
        <f t="shared" si="31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2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Familiar'!L153</f>
        <v>0</v>
      </c>
      <c r="F153" s="392">
        <f t="shared" si="30"/>
        <v>0</v>
      </c>
      <c r="G153" s="393">
        <f t="shared" si="31"/>
        <v>0</v>
      </c>
      <c r="I153" s="281"/>
      <c r="J153" s="281"/>
      <c r="K153" s="281"/>
      <c r="L153" s="281"/>
      <c r="M153" s="281"/>
      <c r="N153" s="281"/>
      <c r="O153" s="281"/>
      <c r="P153" s="155">
        <f t="shared" si="32"/>
        <v>0</v>
      </c>
      <c r="Q153" s="412"/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Familiar'!L154</f>
        <v>0</v>
      </c>
      <c r="F154" s="392">
        <f t="shared" si="30"/>
        <v>0</v>
      </c>
      <c r="G154" s="393">
        <f t="shared" si="31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2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Familiar'!L155</f>
        <v>0</v>
      </c>
      <c r="F155" s="392">
        <f t="shared" si="30"/>
        <v>0</v>
      </c>
      <c r="G155" s="393">
        <f t="shared" si="31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2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Familiar'!L156</f>
        <v>0</v>
      </c>
      <c r="F156" s="392">
        <f t="shared" si="30"/>
        <v>0</v>
      </c>
      <c r="G156" s="393">
        <f t="shared" si="31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2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Familiar'!L157</f>
        <v>0</v>
      </c>
      <c r="F157" s="392">
        <f t="shared" si="30"/>
        <v>0</v>
      </c>
      <c r="G157" s="393">
        <f t="shared" si="31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2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Familiar'!L158</f>
        <v>0</v>
      </c>
      <c r="F158" s="392">
        <f t="shared" si="30"/>
        <v>0</v>
      </c>
      <c r="G158" s="393">
        <f t="shared" si="31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2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Familiar'!L159</f>
        <v>0</v>
      </c>
      <c r="F159" s="392">
        <f t="shared" si="30"/>
        <v>0</v>
      </c>
      <c r="G159" s="393">
        <f t="shared" si="31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2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Familiar'!L160</f>
        <v>0</v>
      </c>
      <c r="F160" s="392">
        <f t="shared" si="30"/>
        <v>0</v>
      </c>
      <c r="G160" s="393">
        <f t="shared" si="31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2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Familiar'!L161</f>
        <v>0</v>
      </c>
      <c r="F161" s="392">
        <f t="shared" si="30"/>
        <v>0</v>
      </c>
      <c r="G161" s="393">
        <f t="shared" si="31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2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Familiar'!L162</f>
        <v>0</v>
      </c>
      <c r="F162" s="392">
        <f t="shared" si="30"/>
        <v>0</v>
      </c>
      <c r="G162" s="393">
        <f t="shared" si="31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2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Familiar'!L163</f>
        <v>0</v>
      </c>
      <c r="F163" s="392">
        <f t="shared" si="30"/>
        <v>0</v>
      </c>
      <c r="G163" s="393">
        <f t="shared" si="31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2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Familiar'!L164</f>
        <v>0</v>
      </c>
      <c r="F164" s="392">
        <f t="shared" si="30"/>
        <v>0</v>
      </c>
      <c r="G164" s="393">
        <f t="shared" si="31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2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899.9</v>
      </c>
      <c r="F165" s="343">
        <f>SUM(F120:F164)</f>
        <v>0</v>
      </c>
      <c r="G165" s="343">
        <f>SUM(G120:G164)</f>
        <v>899.9</v>
      </c>
      <c r="I165" s="343">
        <f t="shared" ref="I165:P165" si="33">SUM(I120:I164)</f>
        <v>0</v>
      </c>
      <c r="J165" s="343">
        <f t="shared" si="33"/>
        <v>0</v>
      </c>
      <c r="K165" s="343">
        <f t="shared" si="33"/>
        <v>0</v>
      </c>
      <c r="L165" s="343">
        <f t="shared" si="33"/>
        <v>0</v>
      </c>
      <c r="M165" s="343">
        <f t="shared" si="33"/>
        <v>0</v>
      </c>
      <c r="N165" s="343">
        <f t="shared" si="33"/>
        <v>0</v>
      </c>
      <c r="O165" s="343">
        <f t="shared" si="33"/>
        <v>0</v>
      </c>
      <c r="P165" s="343">
        <f t="shared" si="33"/>
        <v>0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0.11917626804396768</v>
      </c>
      <c r="F166" s="464" t="e">
        <f>F165/F16</f>
        <v>#DIV/0!</v>
      </c>
      <c r="G166" s="464"/>
      <c r="I166" s="464" t="e">
        <f t="shared" ref="I166:P166" si="34">I165/I16</f>
        <v>#DIV/0!</v>
      </c>
      <c r="J166" s="464" t="e">
        <f t="shared" si="34"/>
        <v>#DIV/0!</v>
      </c>
      <c r="K166" s="464" t="e">
        <f t="shared" si="34"/>
        <v>#DIV/0!</v>
      </c>
      <c r="L166" s="464" t="e">
        <f t="shared" si="34"/>
        <v>#DIV/0!</v>
      </c>
      <c r="M166" s="464" t="e">
        <f t="shared" si="34"/>
        <v>#DIV/0!</v>
      </c>
      <c r="N166" s="464" t="e">
        <f t="shared" si="34"/>
        <v>#DIV/0!</v>
      </c>
      <c r="O166" s="464" t="e">
        <f t="shared" si="34"/>
        <v>#DIV/0!</v>
      </c>
      <c r="P166" s="464" t="e">
        <f t="shared" si="34"/>
        <v>#DIV/0!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6529.5999999999995</v>
      </c>
      <c r="F167" s="465">
        <f>F118+F165</f>
        <v>146.83000000000001</v>
      </c>
      <c r="G167" s="465">
        <f>G118+G165</f>
        <v>7412.7699999999995</v>
      </c>
      <c r="I167" s="466">
        <f t="shared" ref="I167:P167" si="35">I85+I165+I99+I105+I111+I116</f>
        <v>0</v>
      </c>
      <c r="J167" s="467">
        <f t="shared" si="35"/>
        <v>0</v>
      </c>
      <c r="K167" s="467">
        <f t="shared" si="35"/>
        <v>0</v>
      </c>
      <c r="L167" s="467">
        <f t="shared" si="35"/>
        <v>0</v>
      </c>
      <c r="M167" s="467">
        <f t="shared" si="35"/>
        <v>0</v>
      </c>
      <c r="N167" s="467">
        <f t="shared" si="35"/>
        <v>146.83000000000001</v>
      </c>
      <c r="O167" s="467">
        <f t="shared" si="35"/>
        <v>0</v>
      </c>
      <c r="P167" s="468">
        <f t="shared" si="35"/>
        <v>146.83000000000001</v>
      </c>
    </row>
    <row r="168" spans="1:17" ht="18" customHeight="1" x14ac:dyDescent="0.25">
      <c r="C168" s="98"/>
      <c r="D168" s="98"/>
      <c r="E168" s="336">
        <f>E167/E16</f>
        <v>0.86473314792742673</v>
      </c>
      <c r="F168" s="336" t="e">
        <f>F167/F16</f>
        <v>#DIV/0!</v>
      </c>
      <c r="G168" s="469"/>
      <c r="I168" s="336" t="e">
        <f t="shared" ref="I168:P168" si="36">I167/I16</f>
        <v>#DIV/0!</v>
      </c>
      <c r="J168" s="336" t="e">
        <f t="shared" si="36"/>
        <v>#DIV/0!</v>
      </c>
      <c r="K168" s="336" t="e">
        <f t="shared" si="36"/>
        <v>#DIV/0!</v>
      </c>
      <c r="L168" s="336" t="e">
        <f t="shared" si="36"/>
        <v>#DIV/0!</v>
      </c>
      <c r="M168" s="336" t="e">
        <f t="shared" si="36"/>
        <v>#DIV/0!</v>
      </c>
      <c r="N168" s="336" t="e">
        <f t="shared" si="36"/>
        <v>#DIV/0!</v>
      </c>
      <c r="O168" s="336" t="e">
        <f t="shared" si="36"/>
        <v>#DIV/0!</v>
      </c>
      <c r="P168" s="336" t="e">
        <f t="shared" si="36"/>
        <v>#DIV/0!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f>F171</f>
        <v>-2805.4399999999991</v>
      </c>
      <c r="F171" s="365">
        <f>Jul!F180</f>
        <v>-2805.4399999999991</v>
      </c>
      <c r="G171" s="365"/>
      <c r="I171" s="477">
        <f>F171</f>
        <v>-2805.4399999999991</v>
      </c>
      <c r="J171" s="477">
        <f t="shared" ref="J171:O171" si="37">I180</f>
        <v>-2805.4399999999991</v>
      </c>
      <c r="K171" s="477">
        <f t="shared" si="37"/>
        <v>-2805.4399999999991</v>
      </c>
      <c r="L171" s="477">
        <f t="shared" si="37"/>
        <v>-2805.4399999999991</v>
      </c>
      <c r="M171" s="477">
        <f t="shared" si="37"/>
        <v>-2805.4399999999991</v>
      </c>
      <c r="N171" s="477">
        <f t="shared" si="37"/>
        <v>-2805.4399999999991</v>
      </c>
      <c r="O171" s="477">
        <f t="shared" si="37"/>
        <v>-2952.2699999999991</v>
      </c>
      <c r="P171" s="477">
        <f>E171</f>
        <v>-2805.4399999999991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7551</v>
      </c>
      <c r="F172" s="365">
        <f>F16</f>
        <v>0</v>
      </c>
      <c r="G172" s="365">
        <f>F172-E172</f>
        <v>-7551</v>
      </c>
      <c r="I172" s="478">
        <f t="shared" ref="I172:P172" si="38">I16</f>
        <v>0</v>
      </c>
      <c r="J172" s="478">
        <f t="shared" si="38"/>
        <v>0</v>
      </c>
      <c r="K172" s="478">
        <f t="shared" si="38"/>
        <v>0</v>
      </c>
      <c r="L172" s="478">
        <f t="shared" si="38"/>
        <v>0</v>
      </c>
      <c r="M172" s="478">
        <f t="shared" si="38"/>
        <v>0</v>
      </c>
      <c r="N172" s="478">
        <f t="shared" si="38"/>
        <v>0</v>
      </c>
      <c r="O172" s="478">
        <f t="shared" si="38"/>
        <v>0</v>
      </c>
      <c r="P172" s="478">
        <f t="shared" si="38"/>
        <v>0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39">I27</f>
        <v>0</v>
      </c>
      <c r="J173" s="480">
        <f t="shared" si="39"/>
        <v>0</v>
      </c>
      <c r="K173" s="480">
        <f t="shared" si="39"/>
        <v>0</v>
      </c>
      <c r="L173" s="480">
        <f t="shared" si="39"/>
        <v>0</v>
      </c>
      <c r="M173" s="480">
        <f t="shared" si="39"/>
        <v>0</v>
      </c>
      <c r="N173" s="480">
        <f t="shared" si="39"/>
        <v>0</v>
      </c>
      <c r="O173" s="480">
        <f t="shared" si="39"/>
        <v>0</v>
      </c>
      <c r="P173" s="480">
        <f t="shared" si="39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4599.7</v>
      </c>
      <c r="F174" s="365">
        <f>F85</f>
        <v>146.83000000000001</v>
      </c>
      <c r="G174" s="365">
        <f t="shared" ref="G174:G179" si="40">E174-F174</f>
        <v>4452.87</v>
      </c>
      <c r="I174" s="480">
        <f t="shared" ref="I174:P174" si="41">I85</f>
        <v>0</v>
      </c>
      <c r="J174" s="480">
        <f t="shared" si="41"/>
        <v>0</v>
      </c>
      <c r="K174" s="480">
        <f t="shared" si="41"/>
        <v>0</v>
      </c>
      <c r="L174" s="480">
        <f t="shared" si="41"/>
        <v>0</v>
      </c>
      <c r="M174" s="480">
        <f t="shared" si="41"/>
        <v>0</v>
      </c>
      <c r="N174" s="480">
        <f t="shared" si="41"/>
        <v>146.83000000000001</v>
      </c>
      <c r="O174" s="480">
        <f t="shared" si="41"/>
        <v>0</v>
      </c>
      <c r="P174" s="480">
        <f t="shared" si="41"/>
        <v>146.83000000000001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180</v>
      </c>
      <c r="F175" s="365">
        <f>F99</f>
        <v>0</v>
      </c>
      <c r="G175" s="365">
        <f t="shared" si="40"/>
        <v>180</v>
      </c>
      <c r="I175" s="480">
        <f t="shared" ref="I175:P175" si="42">I99</f>
        <v>0</v>
      </c>
      <c r="J175" s="480">
        <f t="shared" si="42"/>
        <v>0</v>
      </c>
      <c r="K175" s="480">
        <f t="shared" si="42"/>
        <v>0</v>
      </c>
      <c r="L175" s="480">
        <f t="shared" si="42"/>
        <v>0</v>
      </c>
      <c r="M175" s="480">
        <f t="shared" si="42"/>
        <v>0</v>
      </c>
      <c r="N175" s="480">
        <f t="shared" si="42"/>
        <v>0</v>
      </c>
      <c r="O175" s="480">
        <f t="shared" si="42"/>
        <v>0</v>
      </c>
      <c r="P175" s="480">
        <f t="shared" si="42"/>
        <v>0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0</v>
      </c>
      <c r="G176" s="365">
        <f t="shared" si="40"/>
        <v>850</v>
      </c>
      <c r="I176" s="480">
        <f t="shared" ref="I176:P176" si="43">I105</f>
        <v>0</v>
      </c>
      <c r="J176" s="480">
        <f t="shared" si="43"/>
        <v>0</v>
      </c>
      <c r="K176" s="480">
        <f t="shared" si="43"/>
        <v>0</v>
      </c>
      <c r="L176" s="480">
        <f t="shared" si="43"/>
        <v>0</v>
      </c>
      <c r="M176" s="480">
        <f t="shared" si="43"/>
        <v>0</v>
      </c>
      <c r="N176" s="480">
        <f t="shared" si="43"/>
        <v>0</v>
      </c>
      <c r="O176" s="480">
        <f t="shared" si="43"/>
        <v>0</v>
      </c>
      <c r="P176" s="480">
        <f t="shared" si="43"/>
        <v>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0"/>
        <v>0</v>
      </c>
      <c r="I177" s="480">
        <f t="shared" ref="I177:P177" si="44">I111</f>
        <v>0</v>
      </c>
      <c r="J177" s="480">
        <f t="shared" si="44"/>
        <v>0</v>
      </c>
      <c r="K177" s="480">
        <f t="shared" si="44"/>
        <v>0</v>
      </c>
      <c r="L177" s="480">
        <f t="shared" si="44"/>
        <v>0</v>
      </c>
      <c r="M177" s="480">
        <f t="shared" si="44"/>
        <v>0</v>
      </c>
      <c r="N177" s="480">
        <f t="shared" si="44"/>
        <v>0</v>
      </c>
      <c r="O177" s="480">
        <f t="shared" si="44"/>
        <v>0</v>
      </c>
      <c r="P177" s="480">
        <f t="shared" si="44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0"/>
        <v>0</v>
      </c>
      <c r="I178" s="480">
        <f t="shared" ref="I178:P178" si="45">I116</f>
        <v>0</v>
      </c>
      <c r="J178" s="480">
        <f t="shared" si="45"/>
        <v>0</v>
      </c>
      <c r="K178" s="480">
        <f t="shared" si="45"/>
        <v>0</v>
      </c>
      <c r="L178" s="480">
        <f t="shared" si="45"/>
        <v>0</v>
      </c>
      <c r="M178" s="480">
        <f t="shared" si="45"/>
        <v>0</v>
      </c>
      <c r="N178" s="480">
        <f t="shared" si="45"/>
        <v>0</v>
      </c>
      <c r="O178" s="480">
        <f t="shared" si="45"/>
        <v>0</v>
      </c>
      <c r="P178" s="480">
        <f t="shared" si="45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899.9</v>
      </c>
      <c r="F179" s="365">
        <f>F165</f>
        <v>0</v>
      </c>
      <c r="G179" s="365">
        <f t="shared" si="40"/>
        <v>899.9</v>
      </c>
      <c r="I179" s="480">
        <f t="shared" ref="I179:P179" si="46">I165</f>
        <v>0</v>
      </c>
      <c r="J179" s="480">
        <f t="shared" si="46"/>
        <v>0</v>
      </c>
      <c r="K179" s="480">
        <f t="shared" si="46"/>
        <v>0</v>
      </c>
      <c r="L179" s="480">
        <f t="shared" si="46"/>
        <v>0</v>
      </c>
      <c r="M179" s="480">
        <f t="shared" si="46"/>
        <v>0</v>
      </c>
      <c r="N179" s="480">
        <f t="shared" si="46"/>
        <v>0</v>
      </c>
      <c r="O179" s="480">
        <f t="shared" si="46"/>
        <v>0</v>
      </c>
      <c r="P179" s="480">
        <f t="shared" si="46"/>
        <v>0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-1784.0399999999981</v>
      </c>
      <c r="F180" s="365">
        <f>F171+F172-SUM(F173:F179)</f>
        <v>-2952.2699999999991</v>
      </c>
      <c r="G180" s="365">
        <f>F180-E180</f>
        <v>-1168.2300000000009</v>
      </c>
      <c r="I180" s="481">
        <f t="shared" ref="I180:P180" si="47">I171+I172-SUM(I173:I179)</f>
        <v>-2805.4399999999991</v>
      </c>
      <c r="J180" s="481">
        <f t="shared" si="47"/>
        <v>-2805.4399999999991</v>
      </c>
      <c r="K180" s="481">
        <f t="shared" si="47"/>
        <v>-2805.4399999999991</v>
      </c>
      <c r="L180" s="481">
        <f t="shared" si="47"/>
        <v>-2805.4399999999991</v>
      </c>
      <c r="M180" s="481">
        <f t="shared" si="47"/>
        <v>-2805.4399999999991</v>
      </c>
      <c r="N180" s="481">
        <f t="shared" si="47"/>
        <v>-2952.2699999999991</v>
      </c>
      <c r="O180" s="481">
        <f t="shared" si="47"/>
        <v>-2952.2699999999991</v>
      </c>
      <c r="P180" s="481">
        <f t="shared" si="47"/>
        <v>-2952.2699999999991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J1058"/>
  <sheetViews>
    <sheetView zoomScale="75" zoomScaleNormal="75" workbookViewId="0">
      <pane xSplit="3" ySplit="6" topLeftCell="E169" activePane="bottomRight" state="frozen"/>
      <selection pane="topRight" activeCell="E1" sqref="E1"/>
      <selection pane="bottomLeft" activeCell="A169" sqref="A169"/>
      <selection pane="bottomRight" activeCell="M164" sqref="M164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1.7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Setembro</v>
      </c>
      <c r="F5" s="632"/>
      <c r="G5" s="632"/>
      <c r="I5" s="633" t="s">
        <v>265</v>
      </c>
      <c r="J5" s="633"/>
      <c r="K5" s="633"/>
      <c r="L5" s="633"/>
      <c r="M5" s="633"/>
      <c r="N5" s="633"/>
      <c r="O5" s="633"/>
      <c r="P5" s="633"/>
    </row>
    <row r="6" spans="1:17" ht="21.7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Familiar'!M7</f>
        <v>7216</v>
      </c>
      <c r="F7" s="392">
        <f t="shared" ref="F7:F15" si="0">P7</f>
        <v>0</v>
      </c>
      <c r="G7" s="393">
        <f t="shared" ref="G7:G15" si="1">F7-E7</f>
        <v>-7216</v>
      </c>
      <c r="I7" s="281"/>
      <c r="J7" s="281"/>
      <c r="K7" s="281"/>
      <c r="L7" s="281"/>
      <c r="M7" s="281"/>
      <c r="N7" s="281"/>
      <c r="O7" s="281"/>
      <c r="P7" s="155">
        <f t="shared" ref="P7:P15" si="2">SUM(I7:O7)</f>
        <v>0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Familiar'!M8</f>
        <v>335</v>
      </c>
      <c r="F8" s="392">
        <f t="shared" si="0"/>
        <v>0</v>
      </c>
      <c r="G8" s="393">
        <f t="shared" si="1"/>
        <v>-335</v>
      </c>
      <c r="I8" s="281"/>
      <c r="J8" s="281"/>
      <c r="K8" s="281"/>
      <c r="L8" s="281"/>
      <c r="M8" s="281"/>
      <c r="N8" s="281"/>
      <c r="O8" s="281"/>
      <c r="P8" s="155">
        <f t="shared" si="2"/>
        <v>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Familiar'!M9</f>
        <v>0</v>
      </c>
      <c r="F9" s="392">
        <f t="shared" si="0"/>
        <v>0</v>
      </c>
      <c r="G9" s="393">
        <f t="shared" si="1"/>
        <v>0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Familiar'!M10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81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Familiar'!M11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Familiar'!M12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Familiar'!M13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Familiar'!M14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Familiar'!M15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7551</v>
      </c>
      <c r="F16" s="401">
        <f>SUM(F7:F15)</f>
        <v>0</v>
      </c>
      <c r="G16" s="402">
        <f>SUM(G7:G15)</f>
        <v>-7551</v>
      </c>
      <c r="I16" s="401">
        <f t="shared" ref="I16:P16" si="3">SUM(I7:I15)</f>
        <v>0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0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Familiar'!M19</f>
        <v>0</v>
      </c>
      <c r="F19" s="392">
        <f t="shared" ref="F19:F26" si="4">P19</f>
        <v>0</v>
      </c>
      <c r="G19" s="393">
        <f t="shared" ref="G19:G26" si="5">F19-E19</f>
        <v>0</v>
      </c>
      <c r="I19" s="281">
        <f t="shared" ref="I19:O19" si="6">I16*$D$19</f>
        <v>0</v>
      </c>
      <c r="J19" s="281">
        <f t="shared" si="6"/>
        <v>0</v>
      </c>
      <c r="K19" s="281">
        <f t="shared" si="6"/>
        <v>0</v>
      </c>
      <c r="L19" s="281">
        <f t="shared" si="6"/>
        <v>0</v>
      </c>
      <c r="M19" s="281">
        <f t="shared" si="6"/>
        <v>0</v>
      </c>
      <c r="N19" s="281">
        <f t="shared" si="6"/>
        <v>0</v>
      </c>
      <c r="O19" s="281">
        <f t="shared" si="6"/>
        <v>0</v>
      </c>
      <c r="P19" s="155">
        <f t="shared" ref="P19:P26" si="7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Familiar'!M20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7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Familiar'!M21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7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Familiar'!M22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7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Familiar'!M23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7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Familiar'!M24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7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Familiar'!M25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7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Familiar'!M26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7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8">SUM(I19:I26)</f>
        <v>0</v>
      </c>
      <c r="J27" s="415">
        <f t="shared" si="8"/>
        <v>0</v>
      </c>
      <c r="K27" s="415">
        <f t="shared" si="8"/>
        <v>0</v>
      </c>
      <c r="L27" s="415">
        <f t="shared" si="8"/>
        <v>0</v>
      </c>
      <c r="M27" s="415">
        <f t="shared" si="8"/>
        <v>0</v>
      </c>
      <c r="N27" s="415">
        <f t="shared" si="8"/>
        <v>0</v>
      </c>
      <c r="O27" s="415">
        <f t="shared" si="8"/>
        <v>0</v>
      </c>
      <c r="P27" s="415">
        <f t="shared" si="8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 t="e">
        <f>F27/F16</f>
        <v>#DIV/0!</v>
      </c>
      <c r="G28" s="420"/>
      <c r="I28" s="419" t="e">
        <f t="shared" ref="I28:P28" si="9">I27/I16</f>
        <v>#DIV/0!</v>
      </c>
      <c r="J28" s="419" t="e">
        <f t="shared" si="9"/>
        <v>#DIV/0!</v>
      </c>
      <c r="K28" s="419" t="e">
        <f t="shared" si="9"/>
        <v>#DIV/0!</v>
      </c>
      <c r="L28" s="419" t="e">
        <f t="shared" si="9"/>
        <v>#DIV/0!</v>
      </c>
      <c r="M28" s="419" t="e">
        <f t="shared" si="9"/>
        <v>#DIV/0!</v>
      </c>
      <c r="N28" s="419" t="e">
        <f t="shared" si="9"/>
        <v>#DIV/0!</v>
      </c>
      <c r="O28" s="419" t="e">
        <f t="shared" si="9"/>
        <v>#DIV/0!</v>
      </c>
      <c r="P28" s="419" t="e">
        <f t="shared" si="9"/>
        <v>#DIV/0!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2.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Familiar'!M31</f>
        <v>0</v>
      </c>
      <c r="F31" s="392">
        <f t="shared" ref="F31:F62" si="10">P31</f>
        <v>0</v>
      </c>
      <c r="G31" s="393">
        <f t="shared" ref="G31:G62" si="11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2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Familiar'!M32</f>
        <v>0</v>
      </c>
      <c r="F32" s="392">
        <f t="shared" si="10"/>
        <v>0</v>
      </c>
      <c r="G32" s="393">
        <f t="shared" si="11"/>
        <v>0</v>
      </c>
      <c r="I32" s="281"/>
      <c r="J32" s="281"/>
      <c r="K32" s="281"/>
      <c r="L32" s="281"/>
      <c r="M32" s="281"/>
      <c r="N32" s="281"/>
      <c r="O32" s="281"/>
      <c r="P32" s="155">
        <f t="shared" si="12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Familiar'!M33</f>
        <v>0</v>
      </c>
      <c r="F33" s="392">
        <f t="shared" si="10"/>
        <v>0</v>
      </c>
      <c r="G33" s="393">
        <f t="shared" si="11"/>
        <v>0</v>
      </c>
      <c r="I33" s="281"/>
      <c r="J33" s="281"/>
      <c r="K33" s="281"/>
      <c r="L33" s="281"/>
      <c r="M33" s="281"/>
      <c r="N33" s="281"/>
      <c r="O33" s="281"/>
      <c r="P33" s="155">
        <f t="shared" si="12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Familiar'!M34</f>
        <v>0</v>
      </c>
      <c r="F34" s="392">
        <f t="shared" si="10"/>
        <v>0</v>
      </c>
      <c r="G34" s="393">
        <f t="shared" si="11"/>
        <v>0</v>
      </c>
      <c r="I34" s="281"/>
      <c r="J34" s="281"/>
      <c r="K34" s="281"/>
      <c r="L34" s="281"/>
      <c r="M34" s="281"/>
      <c r="N34" s="281"/>
      <c r="O34" s="281"/>
      <c r="P34" s="155">
        <f t="shared" si="12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Familiar'!M35</f>
        <v>184.7</v>
      </c>
      <c r="F35" s="392">
        <f t="shared" si="10"/>
        <v>0</v>
      </c>
      <c r="G35" s="393">
        <f t="shared" si="11"/>
        <v>184.7</v>
      </c>
      <c r="I35" s="281"/>
      <c r="J35" s="281"/>
      <c r="K35" s="281"/>
      <c r="L35" s="281"/>
      <c r="M35" s="281"/>
      <c r="N35" s="281"/>
      <c r="O35" s="281"/>
      <c r="P35" s="155">
        <f t="shared" si="12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Familiar'!M36</f>
        <v>50</v>
      </c>
      <c r="F36" s="392">
        <f t="shared" si="10"/>
        <v>0</v>
      </c>
      <c r="G36" s="393">
        <f t="shared" si="11"/>
        <v>50</v>
      </c>
      <c r="I36" s="281"/>
      <c r="J36" s="281"/>
      <c r="K36" s="281"/>
      <c r="L36" s="281"/>
      <c r="M36" s="281"/>
      <c r="N36" s="281"/>
      <c r="O36" s="281"/>
      <c r="P36" s="155">
        <f t="shared" si="12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Familiar'!M37</f>
        <v>0</v>
      </c>
      <c r="F37" s="392">
        <f t="shared" si="10"/>
        <v>0</v>
      </c>
      <c r="G37" s="393">
        <f t="shared" si="11"/>
        <v>0</v>
      </c>
      <c r="I37" s="281"/>
      <c r="J37" s="281"/>
      <c r="K37" s="281"/>
      <c r="L37" s="281"/>
      <c r="M37" s="281"/>
      <c r="N37" s="281"/>
      <c r="O37" s="281"/>
      <c r="P37" s="155">
        <f t="shared" si="12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Familiar'!M38</f>
        <v>0</v>
      </c>
      <c r="F38" s="392">
        <f t="shared" si="10"/>
        <v>0</v>
      </c>
      <c r="G38" s="393">
        <f t="shared" si="11"/>
        <v>0</v>
      </c>
      <c r="I38" s="281"/>
      <c r="J38" s="281"/>
      <c r="K38" s="281"/>
      <c r="L38" s="281"/>
      <c r="M38" s="281"/>
      <c r="N38" s="281"/>
      <c r="O38" s="281"/>
      <c r="P38" s="155">
        <f t="shared" si="12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Familiar'!M39</f>
        <v>0</v>
      </c>
      <c r="F39" s="392">
        <f t="shared" si="10"/>
        <v>0</v>
      </c>
      <c r="G39" s="393">
        <f t="shared" si="11"/>
        <v>0</v>
      </c>
      <c r="I39" s="281"/>
      <c r="J39" s="281"/>
      <c r="K39" s="281"/>
      <c r="L39" s="281"/>
      <c r="M39" s="281"/>
      <c r="N39" s="281"/>
      <c r="O39" s="281"/>
      <c r="P39" s="155">
        <f t="shared" si="12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Familiar'!M40</f>
        <v>3100</v>
      </c>
      <c r="F40" s="392">
        <f t="shared" si="10"/>
        <v>0</v>
      </c>
      <c r="G40" s="393">
        <f t="shared" si="11"/>
        <v>3100</v>
      </c>
      <c r="I40" s="281"/>
      <c r="J40" s="281"/>
      <c r="K40" s="281"/>
      <c r="L40" s="281"/>
      <c r="M40" s="281"/>
      <c r="N40" s="281"/>
      <c r="O40" s="281"/>
      <c r="P40" s="155">
        <f t="shared" si="12"/>
        <v>0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Familiar'!M41</f>
        <v>0</v>
      </c>
      <c r="F41" s="392">
        <f t="shared" si="10"/>
        <v>0</v>
      </c>
      <c r="G41" s="393">
        <f t="shared" si="11"/>
        <v>0</v>
      </c>
      <c r="I41" s="281"/>
      <c r="J41" s="281"/>
      <c r="K41" s="281"/>
      <c r="L41" s="281"/>
      <c r="M41" s="281"/>
      <c r="N41" s="281"/>
      <c r="O41" s="281"/>
      <c r="P41" s="155">
        <f t="shared" si="12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Familiar'!M42</f>
        <v>0</v>
      </c>
      <c r="F42" s="392">
        <f t="shared" si="10"/>
        <v>0</v>
      </c>
      <c r="G42" s="393">
        <f t="shared" si="11"/>
        <v>0</v>
      </c>
      <c r="I42" s="281"/>
      <c r="J42" s="281"/>
      <c r="K42" s="281"/>
      <c r="L42" s="281"/>
      <c r="M42" s="281"/>
      <c r="N42" s="281"/>
      <c r="O42" s="281"/>
      <c r="P42" s="134">
        <f t="shared" si="12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Familiar'!M43</f>
        <v>0</v>
      </c>
      <c r="F43" s="392">
        <f t="shared" si="10"/>
        <v>0</v>
      </c>
      <c r="G43" s="393">
        <f t="shared" si="11"/>
        <v>0</v>
      </c>
      <c r="I43" s="281"/>
      <c r="J43" s="281"/>
      <c r="K43" s="281"/>
      <c r="L43" s="281"/>
      <c r="M43" s="281"/>
      <c r="N43" s="281"/>
      <c r="O43" s="281"/>
      <c r="P43" s="155">
        <f t="shared" si="12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Familiar'!M44</f>
        <v>0</v>
      </c>
      <c r="F44" s="392">
        <f t="shared" si="10"/>
        <v>0</v>
      </c>
      <c r="G44" s="393">
        <f t="shared" si="11"/>
        <v>0</v>
      </c>
      <c r="I44" s="281"/>
      <c r="J44" s="281"/>
      <c r="K44" s="281"/>
      <c r="L44" s="281"/>
      <c r="M44" s="281"/>
      <c r="N44" s="281"/>
      <c r="O44" s="281"/>
      <c r="P44" s="155">
        <f t="shared" si="12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Familiar'!M45</f>
        <v>0</v>
      </c>
      <c r="F45" s="392">
        <f t="shared" si="10"/>
        <v>0</v>
      </c>
      <c r="G45" s="393">
        <f t="shared" si="11"/>
        <v>0</v>
      </c>
      <c r="I45" s="281"/>
      <c r="J45" s="281"/>
      <c r="K45" s="281"/>
      <c r="L45" s="281"/>
      <c r="M45" s="281"/>
      <c r="N45" s="281"/>
      <c r="O45" s="281"/>
      <c r="P45" s="155">
        <f t="shared" si="12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Familiar'!M46</f>
        <v>400</v>
      </c>
      <c r="F46" s="392">
        <f t="shared" si="10"/>
        <v>0</v>
      </c>
      <c r="G46" s="393">
        <f t="shared" si="11"/>
        <v>400</v>
      </c>
      <c r="I46" s="281"/>
      <c r="J46" s="281"/>
      <c r="K46" s="281"/>
      <c r="L46" s="281"/>
      <c r="M46" s="281"/>
      <c r="N46" s="281"/>
      <c r="O46" s="281"/>
      <c r="P46" s="155">
        <f t="shared" si="12"/>
        <v>0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Familiar'!M47</f>
        <v>0</v>
      </c>
      <c r="F47" s="392">
        <f t="shared" si="10"/>
        <v>0</v>
      </c>
      <c r="G47" s="393">
        <f t="shared" si="11"/>
        <v>0</v>
      </c>
      <c r="I47" s="281"/>
      <c r="J47" s="281"/>
      <c r="K47" s="281"/>
      <c r="L47" s="281"/>
      <c r="M47" s="281"/>
      <c r="N47" s="281"/>
      <c r="O47" s="281"/>
      <c r="P47" s="155">
        <f t="shared" si="12"/>
        <v>0</v>
      </c>
      <c r="Q47" s="412"/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Familiar'!M48</f>
        <v>0</v>
      </c>
      <c r="F48" s="392">
        <f t="shared" si="10"/>
        <v>0</v>
      </c>
      <c r="G48" s="393">
        <f t="shared" si="11"/>
        <v>0</v>
      </c>
      <c r="I48" s="281"/>
      <c r="J48" s="281"/>
      <c r="K48" s="281"/>
      <c r="L48" s="281"/>
      <c r="M48" s="281"/>
      <c r="N48" s="281"/>
      <c r="O48" s="281"/>
      <c r="P48" s="155">
        <f t="shared" si="12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Familiar'!M49</f>
        <v>0</v>
      </c>
      <c r="F49" s="392">
        <f t="shared" si="10"/>
        <v>0</v>
      </c>
      <c r="G49" s="393">
        <f t="shared" si="11"/>
        <v>0</v>
      </c>
      <c r="I49" s="281"/>
      <c r="J49" s="281"/>
      <c r="K49" s="281"/>
      <c r="L49" s="281"/>
      <c r="M49" s="281"/>
      <c r="N49" s="281"/>
      <c r="O49" s="281"/>
      <c r="P49" s="155">
        <f t="shared" si="12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Familiar'!M50</f>
        <v>0</v>
      </c>
      <c r="F50" s="392">
        <f t="shared" si="10"/>
        <v>0</v>
      </c>
      <c r="G50" s="393">
        <f t="shared" si="11"/>
        <v>0</v>
      </c>
      <c r="I50" s="281"/>
      <c r="J50" s="281"/>
      <c r="K50" s="281"/>
      <c r="L50" s="281"/>
      <c r="M50" s="281"/>
      <c r="N50" s="281"/>
      <c r="O50" s="281"/>
      <c r="P50" s="155">
        <f t="shared" si="12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Familiar'!M51</f>
        <v>0</v>
      </c>
      <c r="F51" s="392">
        <f t="shared" si="10"/>
        <v>0</v>
      </c>
      <c r="G51" s="393">
        <f t="shared" si="11"/>
        <v>0</v>
      </c>
      <c r="I51" s="281"/>
      <c r="J51" s="281"/>
      <c r="K51" s="281"/>
      <c r="L51" s="281"/>
      <c r="M51" s="281"/>
      <c r="N51" s="281"/>
      <c r="O51" s="281"/>
      <c r="P51" s="155">
        <f t="shared" si="12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Familiar'!M52</f>
        <v>0</v>
      </c>
      <c r="F52" s="392">
        <f t="shared" si="10"/>
        <v>0</v>
      </c>
      <c r="G52" s="393">
        <f t="shared" si="11"/>
        <v>0</v>
      </c>
      <c r="I52" s="281"/>
      <c r="J52" s="281"/>
      <c r="K52" s="281"/>
      <c r="L52" s="281"/>
      <c r="M52" s="281"/>
      <c r="N52" s="281"/>
      <c r="O52" s="281"/>
      <c r="P52" s="155">
        <f t="shared" si="12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Familiar'!M53</f>
        <v>0</v>
      </c>
      <c r="F53" s="392">
        <f t="shared" si="10"/>
        <v>0</v>
      </c>
      <c r="G53" s="393">
        <f t="shared" si="11"/>
        <v>0</v>
      </c>
      <c r="I53" s="281"/>
      <c r="J53" s="281"/>
      <c r="K53" s="281"/>
      <c r="L53" s="281"/>
      <c r="M53" s="281"/>
      <c r="N53" s="281"/>
      <c r="O53" s="281"/>
      <c r="P53" s="155">
        <f t="shared" si="12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Familiar'!M54</f>
        <v>0</v>
      </c>
      <c r="F54" s="392">
        <f t="shared" si="10"/>
        <v>0</v>
      </c>
      <c r="G54" s="393">
        <f t="shared" si="11"/>
        <v>0</v>
      </c>
      <c r="I54" s="281"/>
      <c r="J54" s="281"/>
      <c r="K54" s="281"/>
      <c r="L54" s="281"/>
      <c r="M54" s="281"/>
      <c r="N54" s="281"/>
      <c r="O54" s="281"/>
      <c r="P54" s="155">
        <f t="shared" si="12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Familiar'!M55</f>
        <v>80</v>
      </c>
      <c r="F55" s="392">
        <f t="shared" si="10"/>
        <v>0</v>
      </c>
      <c r="G55" s="393">
        <f t="shared" si="11"/>
        <v>80</v>
      </c>
      <c r="I55" s="281"/>
      <c r="J55" s="281"/>
      <c r="K55" s="281"/>
      <c r="L55" s="281"/>
      <c r="M55" s="281"/>
      <c r="N55" s="281"/>
      <c r="O55" s="281"/>
      <c r="P55" s="155">
        <f t="shared" si="12"/>
        <v>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Familiar'!M56</f>
        <v>0</v>
      </c>
      <c r="F56" s="392">
        <f t="shared" si="10"/>
        <v>0</v>
      </c>
      <c r="G56" s="393">
        <f t="shared" si="11"/>
        <v>0</v>
      </c>
      <c r="I56" s="281"/>
      <c r="J56" s="281"/>
      <c r="K56" s="281"/>
      <c r="L56" s="281"/>
      <c r="M56" s="281"/>
      <c r="N56" s="281"/>
      <c r="O56" s="281"/>
      <c r="P56" s="155">
        <f t="shared" si="12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Familiar'!M57</f>
        <v>0</v>
      </c>
      <c r="F57" s="392">
        <f t="shared" si="10"/>
        <v>0</v>
      </c>
      <c r="G57" s="393">
        <f t="shared" si="11"/>
        <v>0</v>
      </c>
      <c r="I57" s="281"/>
      <c r="J57" s="281"/>
      <c r="K57" s="281"/>
      <c r="L57" s="281"/>
      <c r="M57" s="281"/>
      <c r="N57" s="281"/>
      <c r="O57" s="281"/>
      <c r="P57" s="155">
        <f t="shared" si="12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Familiar'!M58</f>
        <v>0</v>
      </c>
      <c r="F58" s="392">
        <f t="shared" si="10"/>
        <v>0</v>
      </c>
      <c r="G58" s="393">
        <f t="shared" si="11"/>
        <v>0</v>
      </c>
      <c r="I58" s="281"/>
      <c r="J58" s="281"/>
      <c r="K58" s="281"/>
      <c r="L58" s="281"/>
      <c r="M58" s="281"/>
      <c r="N58" s="281"/>
      <c r="O58" s="281"/>
      <c r="P58" s="155">
        <f t="shared" si="12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Familiar'!M59</f>
        <v>0</v>
      </c>
      <c r="F59" s="392">
        <f t="shared" si="10"/>
        <v>0</v>
      </c>
      <c r="G59" s="393">
        <f t="shared" si="11"/>
        <v>0</v>
      </c>
      <c r="I59" s="281"/>
      <c r="J59" s="281"/>
      <c r="K59" s="281"/>
      <c r="L59" s="281"/>
      <c r="M59" s="281"/>
      <c r="N59" s="281"/>
      <c r="O59" s="281"/>
      <c r="P59" s="155">
        <f t="shared" si="12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Familiar'!M60</f>
        <v>0</v>
      </c>
      <c r="F60" s="392">
        <f t="shared" si="10"/>
        <v>0</v>
      </c>
      <c r="G60" s="393">
        <f t="shared" si="11"/>
        <v>0</v>
      </c>
      <c r="I60" s="281"/>
      <c r="J60" s="281"/>
      <c r="K60" s="281"/>
      <c r="L60" s="281"/>
      <c r="M60" s="281"/>
      <c r="N60" s="281"/>
      <c r="O60" s="281"/>
      <c r="P60" s="155">
        <f t="shared" si="12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Familiar'!M61</f>
        <v>0</v>
      </c>
      <c r="F61" s="392">
        <f t="shared" si="10"/>
        <v>0</v>
      </c>
      <c r="G61" s="393">
        <f t="shared" si="11"/>
        <v>0</v>
      </c>
      <c r="I61" s="281"/>
      <c r="J61" s="281"/>
      <c r="K61" s="281"/>
      <c r="L61" s="281"/>
      <c r="M61" s="281"/>
      <c r="N61" s="281"/>
      <c r="O61" s="281"/>
      <c r="P61" s="155">
        <f t="shared" si="12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Familiar'!M62</f>
        <v>0</v>
      </c>
      <c r="F62" s="392">
        <f t="shared" si="10"/>
        <v>0</v>
      </c>
      <c r="G62" s="393">
        <f t="shared" si="11"/>
        <v>0</v>
      </c>
      <c r="I62" s="281"/>
      <c r="J62" s="281"/>
      <c r="K62" s="281"/>
      <c r="L62" s="281"/>
      <c r="M62" s="281"/>
      <c r="N62" s="281"/>
      <c r="O62" s="281"/>
      <c r="P62" s="155">
        <f t="shared" si="12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Familiar'!M63</f>
        <v>0</v>
      </c>
      <c r="F63" s="392">
        <f t="shared" ref="F63:F84" si="13">P63</f>
        <v>0</v>
      </c>
      <c r="G63" s="393">
        <f t="shared" ref="G63:G94" si="14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5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Familiar'!M64</f>
        <v>0</v>
      </c>
      <c r="F64" s="392">
        <f t="shared" si="13"/>
        <v>0</v>
      </c>
      <c r="G64" s="393">
        <f t="shared" si="14"/>
        <v>0</v>
      </c>
      <c r="I64" s="281"/>
      <c r="J64" s="281"/>
      <c r="K64" s="281"/>
      <c r="L64" s="281"/>
      <c r="M64" s="281"/>
      <c r="N64" s="281"/>
      <c r="O64" s="281"/>
      <c r="P64" s="155">
        <f t="shared" si="15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Familiar'!M65</f>
        <v>0</v>
      </c>
      <c r="F65" s="392">
        <f t="shared" si="13"/>
        <v>0</v>
      </c>
      <c r="G65" s="393">
        <f t="shared" si="14"/>
        <v>0</v>
      </c>
      <c r="I65" s="281"/>
      <c r="J65" s="281"/>
      <c r="K65" s="281"/>
      <c r="L65" s="281"/>
      <c r="M65" s="281"/>
      <c r="N65" s="281"/>
      <c r="O65" s="281"/>
      <c r="P65" s="155">
        <f t="shared" si="15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Familiar'!M66</f>
        <v>0</v>
      </c>
      <c r="F66" s="392">
        <f t="shared" si="13"/>
        <v>0</v>
      </c>
      <c r="G66" s="393">
        <f t="shared" si="14"/>
        <v>0</v>
      </c>
      <c r="I66" s="281"/>
      <c r="J66" s="281"/>
      <c r="K66" s="281"/>
      <c r="L66" s="281"/>
      <c r="M66" s="281"/>
      <c r="N66" s="281"/>
      <c r="O66" s="281"/>
      <c r="P66" s="155">
        <f t="shared" si="15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Familiar'!M67</f>
        <v>0</v>
      </c>
      <c r="F67" s="392">
        <f t="shared" si="13"/>
        <v>0</v>
      </c>
      <c r="G67" s="393">
        <f t="shared" si="14"/>
        <v>0</v>
      </c>
      <c r="I67" s="281"/>
      <c r="J67" s="281"/>
      <c r="K67" s="281"/>
      <c r="L67" s="281"/>
      <c r="M67" s="281"/>
      <c r="N67" s="281"/>
      <c r="O67" s="281"/>
      <c r="P67" s="155">
        <f t="shared" si="15"/>
        <v>0</v>
      </c>
      <c r="Q67" s="412"/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Familiar'!M68</f>
        <v>225</v>
      </c>
      <c r="F68" s="392">
        <f t="shared" si="13"/>
        <v>0</v>
      </c>
      <c r="G68" s="393">
        <f t="shared" si="14"/>
        <v>225</v>
      </c>
      <c r="I68" s="281"/>
      <c r="J68" s="281"/>
      <c r="K68" s="281"/>
      <c r="L68" s="281"/>
      <c r="M68" s="281"/>
      <c r="N68" s="281"/>
      <c r="O68" s="281"/>
      <c r="P68" s="155">
        <f t="shared" si="15"/>
        <v>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Familiar'!M69</f>
        <v>0</v>
      </c>
      <c r="F69" s="392">
        <f t="shared" si="13"/>
        <v>0</v>
      </c>
      <c r="G69" s="393">
        <f t="shared" si="14"/>
        <v>0</v>
      </c>
      <c r="I69" s="281"/>
      <c r="J69" s="281"/>
      <c r="K69" s="281"/>
      <c r="L69" s="281"/>
      <c r="M69" s="281"/>
      <c r="N69" s="281"/>
      <c r="O69" s="281"/>
      <c r="P69" s="155">
        <f t="shared" si="15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Familiar'!M70</f>
        <v>0</v>
      </c>
      <c r="F70" s="392">
        <f t="shared" si="13"/>
        <v>0</v>
      </c>
      <c r="G70" s="393">
        <f t="shared" si="14"/>
        <v>0</v>
      </c>
      <c r="I70" s="281"/>
      <c r="J70" s="281"/>
      <c r="K70" s="281"/>
      <c r="L70" s="281"/>
      <c r="M70" s="281"/>
      <c r="N70" s="281"/>
      <c r="O70" s="281"/>
      <c r="P70" s="155">
        <f t="shared" si="15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Familiar'!M71</f>
        <v>0</v>
      </c>
      <c r="F71" s="392">
        <f t="shared" si="13"/>
        <v>0</v>
      </c>
      <c r="G71" s="393">
        <f t="shared" si="14"/>
        <v>0</v>
      </c>
      <c r="I71" s="281"/>
      <c r="J71" s="281"/>
      <c r="K71" s="281"/>
      <c r="L71" s="281"/>
      <c r="M71" s="281"/>
      <c r="N71" s="281"/>
      <c r="O71" s="281"/>
      <c r="P71" s="155">
        <f t="shared" si="15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Familiar'!M72</f>
        <v>0</v>
      </c>
      <c r="F72" s="392">
        <f t="shared" si="13"/>
        <v>0</v>
      </c>
      <c r="G72" s="393">
        <f t="shared" si="14"/>
        <v>0</v>
      </c>
      <c r="I72" s="281"/>
      <c r="J72" s="281"/>
      <c r="K72" s="281"/>
      <c r="L72" s="281"/>
      <c r="M72" s="281"/>
      <c r="N72" s="281"/>
      <c r="O72" s="281"/>
      <c r="P72" s="155">
        <f t="shared" si="15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Familiar'!M73</f>
        <v>120</v>
      </c>
      <c r="F73" s="392">
        <f t="shared" si="13"/>
        <v>0</v>
      </c>
      <c r="G73" s="393">
        <f t="shared" si="14"/>
        <v>120</v>
      </c>
      <c r="I73" s="281"/>
      <c r="J73" s="281"/>
      <c r="K73" s="281"/>
      <c r="L73" s="281"/>
      <c r="M73" s="281"/>
      <c r="N73" s="281"/>
      <c r="O73" s="281"/>
      <c r="P73" s="155">
        <f t="shared" si="15"/>
        <v>0</v>
      </c>
      <c r="Q73" s="412"/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Familiar'!M74</f>
        <v>0</v>
      </c>
      <c r="F74" s="392">
        <f t="shared" si="13"/>
        <v>0</v>
      </c>
      <c r="G74" s="393">
        <f t="shared" si="14"/>
        <v>0</v>
      </c>
      <c r="I74" s="281"/>
      <c r="J74" s="281"/>
      <c r="K74" s="281"/>
      <c r="L74" s="281"/>
      <c r="M74" s="281"/>
      <c r="N74" s="281"/>
      <c r="O74" s="281"/>
      <c r="P74" s="155">
        <f t="shared" si="15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Familiar'!M75</f>
        <v>0</v>
      </c>
      <c r="F75" s="392">
        <f t="shared" si="13"/>
        <v>0</v>
      </c>
      <c r="G75" s="393">
        <f t="shared" si="14"/>
        <v>0</v>
      </c>
      <c r="I75" s="281"/>
      <c r="J75" s="281"/>
      <c r="K75" s="281"/>
      <c r="L75" s="281"/>
      <c r="M75" s="281"/>
      <c r="N75" s="281"/>
      <c r="O75" s="281"/>
      <c r="P75" s="155">
        <f t="shared" si="15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Familiar'!M76</f>
        <v>0</v>
      </c>
      <c r="F76" s="392">
        <f t="shared" si="13"/>
        <v>0</v>
      </c>
      <c r="G76" s="393">
        <f t="shared" si="14"/>
        <v>0</v>
      </c>
      <c r="I76" s="281"/>
      <c r="J76" s="281"/>
      <c r="K76" s="281"/>
      <c r="L76" s="281"/>
      <c r="M76" s="281"/>
      <c r="N76" s="281"/>
      <c r="O76" s="281"/>
      <c r="P76" s="155">
        <f t="shared" si="15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Familiar'!M77</f>
        <v>240</v>
      </c>
      <c r="F77" s="392">
        <f t="shared" si="13"/>
        <v>0</v>
      </c>
      <c r="G77" s="393">
        <f t="shared" si="14"/>
        <v>240</v>
      </c>
      <c r="I77" s="281"/>
      <c r="J77" s="281"/>
      <c r="K77" s="281"/>
      <c r="L77" s="281"/>
      <c r="M77" s="281"/>
      <c r="N77" s="281"/>
      <c r="O77" s="281"/>
      <c r="P77" s="155">
        <f t="shared" si="15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Familiar'!M78</f>
        <v>0</v>
      </c>
      <c r="F78" s="392">
        <f t="shared" si="13"/>
        <v>0</v>
      </c>
      <c r="G78" s="393">
        <f t="shared" si="14"/>
        <v>0</v>
      </c>
      <c r="I78" s="281"/>
      <c r="J78" s="281"/>
      <c r="K78" s="281"/>
      <c r="L78" s="281"/>
      <c r="M78" s="281"/>
      <c r="N78" s="281"/>
      <c r="O78" s="281"/>
      <c r="P78" s="155">
        <f t="shared" si="15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Familiar'!M79</f>
        <v>0</v>
      </c>
      <c r="F79" s="392">
        <f t="shared" si="13"/>
        <v>0</v>
      </c>
      <c r="G79" s="393">
        <f t="shared" si="14"/>
        <v>0</v>
      </c>
      <c r="I79" s="281"/>
      <c r="J79" s="281"/>
      <c r="K79" s="281"/>
      <c r="L79" s="281"/>
      <c r="M79" s="281"/>
      <c r="N79" s="281"/>
      <c r="O79" s="281"/>
      <c r="P79" s="155">
        <f t="shared" si="15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Familiar'!M80</f>
        <v>50</v>
      </c>
      <c r="F80" s="392">
        <f t="shared" si="13"/>
        <v>0</v>
      </c>
      <c r="G80" s="393">
        <f t="shared" si="14"/>
        <v>50</v>
      </c>
      <c r="I80" s="281"/>
      <c r="J80" s="281"/>
      <c r="K80" s="281"/>
      <c r="L80" s="281"/>
      <c r="M80" s="281"/>
      <c r="N80" s="281"/>
      <c r="O80" s="281"/>
      <c r="P80" s="155">
        <f t="shared" si="15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Familiar'!M81</f>
        <v>0</v>
      </c>
      <c r="F81" s="392">
        <f t="shared" si="13"/>
        <v>0</v>
      </c>
      <c r="G81" s="393">
        <f t="shared" si="14"/>
        <v>0</v>
      </c>
      <c r="I81" s="281"/>
      <c r="J81" s="281"/>
      <c r="K81" s="281"/>
      <c r="L81" s="281"/>
      <c r="M81" s="281"/>
      <c r="N81" s="281"/>
      <c r="O81" s="281"/>
      <c r="P81" s="155">
        <f t="shared" si="15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Familiar'!M82</f>
        <v>0</v>
      </c>
      <c r="F82" s="392">
        <f t="shared" si="13"/>
        <v>0</v>
      </c>
      <c r="G82" s="393">
        <f t="shared" si="14"/>
        <v>0</v>
      </c>
      <c r="I82" s="281"/>
      <c r="J82" s="281"/>
      <c r="K82" s="281"/>
      <c r="L82" s="281"/>
      <c r="M82" s="281"/>
      <c r="N82" s="281"/>
      <c r="O82" s="281"/>
      <c r="P82" s="155">
        <f t="shared" si="15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Familiar'!M83</f>
        <v>0</v>
      </c>
      <c r="F83" s="392">
        <f t="shared" si="13"/>
        <v>0</v>
      </c>
      <c r="G83" s="393">
        <f t="shared" si="14"/>
        <v>0</v>
      </c>
      <c r="I83" s="281"/>
      <c r="J83" s="281"/>
      <c r="K83" s="281"/>
      <c r="L83" s="281"/>
      <c r="M83" s="281"/>
      <c r="N83" s="281"/>
      <c r="O83" s="281"/>
      <c r="P83" s="155">
        <f t="shared" si="15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Familiar'!M84</f>
        <v>0</v>
      </c>
      <c r="F84" s="392">
        <f t="shared" si="13"/>
        <v>0</v>
      </c>
      <c r="G84" s="393">
        <f t="shared" si="14"/>
        <v>0</v>
      </c>
      <c r="I84" s="281"/>
      <c r="J84" s="281"/>
      <c r="K84" s="281"/>
      <c r="L84" s="281"/>
      <c r="M84" s="281"/>
      <c r="N84" s="281"/>
      <c r="O84" s="281"/>
      <c r="P84" s="155">
        <f t="shared" si="15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4449.7</v>
      </c>
      <c r="F85" s="305">
        <f>SUM(F31:F84)</f>
        <v>0</v>
      </c>
      <c r="G85" s="436">
        <f>SUM(G31:G84)</f>
        <v>4449.7</v>
      </c>
      <c r="I85" s="305">
        <f t="shared" ref="I85:P85" si="16">SUM(I31:I84)</f>
        <v>0</v>
      </c>
      <c r="J85" s="305">
        <f t="shared" si="16"/>
        <v>0</v>
      </c>
      <c r="K85" s="305">
        <f t="shared" si="16"/>
        <v>0</v>
      </c>
      <c r="L85" s="305">
        <f t="shared" si="16"/>
        <v>0</v>
      </c>
      <c r="M85" s="305">
        <f t="shared" si="16"/>
        <v>0</v>
      </c>
      <c r="N85" s="305">
        <f t="shared" si="16"/>
        <v>0</v>
      </c>
      <c r="O85" s="305">
        <f t="shared" si="16"/>
        <v>0</v>
      </c>
      <c r="P85" s="305">
        <f t="shared" si="16"/>
        <v>0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0.58928618725996551</v>
      </c>
      <c r="F86" s="309" t="e">
        <f>F85/F16</f>
        <v>#DIV/0!</v>
      </c>
      <c r="G86" s="310"/>
      <c r="I86" s="309" t="e">
        <f t="shared" ref="I86:P86" si="17">I85/I16</f>
        <v>#DIV/0!</v>
      </c>
      <c r="J86" s="309" t="e">
        <f t="shared" si="17"/>
        <v>#DIV/0!</v>
      </c>
      <c r="K86" s="309" t="e">
        <f t="shared" si="17"/>
        <v>#DIV/0!</v>
      </c>
      <c r="L86" s="309" t="e">
        <f t="shared" si="17"/>
        <v>#DIV/0!</v>
      </c>
      <c r="M86" s="309" t="e">
        <f t="shared" si="17"/>
        <v>#DIV/0!</v>
      </c>
      <c r="N86" s="309" t="e">
        <f t="shared" si="17"/>
        <v>#DIV/0!</v>
      </c>
      <c r="O86" s="309" t="e">
        <f t="shared" si="17"/>
        <v>#DIV/0!</v>
      </c>
      <c r="P86" s="309" t="e">
        <f t="shared" si="17"/>
        <v>#DIV/0!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Familiar'!M87</f>
        <v>30</v>
      </c>
      <c r="F87" s="392">
        <f t="shared" ref="F87:F98" si="18">P87</f>
        <v>0</v>
      </c>
      <c r="G87" s="393">
        <f t="shared" ref="G87:G98" si="19">E87-F87</f>
        <v>30</v>
      </c>
      <c r="I87" s="281"/>
      <c r="J87" s="281"/>
      <c r="K87" s="281"/>
      <c r="L87" s="281"/>
      <c r="M87" s="281"/>
      <c r="N87" s="281"/>
      <c r="O87" s="281"/>
      <c r="P87" s="155">
        <f t="shared" ref="P87:P98" si="20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Familiar'!M88</f>
        <v>0</v>
      </c>
      <c r="F88" s="392">
        <f t="shared" si="18"/>
        <v>0</v>
      </c>
      <c r="G88" s="393">
        <f t="shared" si="19"/>
        <v>0</v>
      </c>
      <c r="I88" s="281"/>
      <c r="J88" s="281"/>
      <c r="K88" s="281"/>
      <c r="L88" s="281"/>
      <c r="M88" s="281"/>
      <c r="N88" s="281"/>
      <c r="O88" s="281"/>
      <c r="P88" s="155">
        <f t="shared" si="20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Familiar'!M89</f>
        <v>0</v>
      </c>
      <c r="F89" s="392">
        <f t="shared" si="18"/>
        <v>0</v>
      </c>
      <c r="G89" s="393">
        <f t="shared" si="19"/>
        <v>0</v>
      </c>
      <c r="I89" s="281"/>
      <c r="J89" s="281"/>
      <c r="K89" s="281"/>
      <c r="L89" s="281"/>
      <c r="M89" s="281"/>
      <c r="N89" s="281"/>
      <c r="O89" s="281"/>
      <c r="P89" s="155">
        <f t="shared" si="20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Familiar'!M90</f>
        <v>0</v>
      </c>
      <c r="F90" s="392">
        <f t="shared" si="18"/>
        <v>0</v>
      </c>
      <c r="G90" s="393">
        <f t="shared" si="19"/>
        <v>0</v>
      </c>
      <c r="I90" s="281"/>
      <c r="J90" s="281"/>
      <c r="K90" s="281"/>
      <c r="L90" s="281"/>
      <c r="M90" s="281"/>
      <c r="N90" s="281"/>
      <c r="O90" s="281"/>
      <c r="P90" s="155">
        <f t="shared" si="20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Familiar'!M91</f>
        <v>0</v>
      </c>
      <c r="F91" s="392">
        <f t="shared" si="18"/>
        <v>0</v>
      </c>
      <c r="G91" s="393">
        <f t="shared" si="19"/>
        <v>0</v>
      </c>
      <c r="I91" s="281"/>
      <c r="J91" s="281"/>
      <c r="K91" s="281"/>
      <c r="L91" s="281"/>
      <c r="M91" s="281"/>
      <c r="N91" s="281"/>
      <c r="O91" s="281"/>
      <c r="P91" s="155">
        <f t="shared" si="20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Familiar'!M92</f>
        <v>0</v>
      </c>
      <c r="F92" s="392">
        <f t="shared" si="18"/>
        <v>0</v>
      </c>
      <c r="G92" s="393">
        <f t="shared" si="19"/>
        <v>0</v>
      </c>
      <c r="I92" s="281"/>
      <c r="J92" s="281"/>
      <c r="K92" s="281"/>
      <c r="L92" s="281"/>
      <c r="M92" s="281"/>
      <c r="N92" s="281"/>
      <c r="O92" s="281"/>
      <c r="P92" s="155">
        <f t="shared" si="20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Familiar'!M93</f>
        <v>150</v>
      </c>
      <c r="F93" s="392">
        <f t="shared" si="18"/>
        <v>0</v>
      </c>
      <c r="G93" s="393">
        <f t="shared" si="19"/>
        <v>150</v>
      </c>
      <c r="I93" s="281"/>
      <c r="J93" s="281"/>
      <c r="K93" s="281"/>
      <c r="L93" s="281"/>
      <c r="M93" s="281"/>
      <c r="N93" s="281"/>
      <c r="O93" s="281"/>
      <c r="P93" s="155">
        <f t="shared" si="20"/>
        <v>0</v>
      </c>
      <c r="Q93" s="412"/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Familiar'!M94</f>
        <v>0</v>
      </c>
      <c r="F94" s="392">
        <f t="shared" si="18"/>
        <v>0</v>
      </c>
      <c r="G94" s="393">
        <f t="shared" si="19"/>
        <v>0</v>
      </c>
      <c r="I94" s="281"/>
      <c r="J94" s="281"/>
      <c r="K94" s="281"/>
      <c r="L94" s="281"/>
      <c r="M94" s="281"/>
      <c r="N94" s="281"/>
      <c r="O94" s="281"/>
      <c r="P94" s="155">
        <f t="shared" si="20"/>
        <v>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Familiar'!M95</f>
        <v>0</v>
      </c>
      <c r="F95" s="392">
        <f t="shared" si="18"/>
        <v>0</v>
      </c>
      <c r="G95" s="393">
        <f t="shared" si="19"/>
        <v>0</v>
      </c>
      <c r="I95" s="281"/>
      <c r="J95" s="281"/>
      <c r="K95" s="281"/>
      <c r="L95" s="281"/>
      <c r="M95" s="281"/>
      <c r="N95" s="281"/>
      <c r="O95" s="281"/>
      <c r="P95" s="155">
        <f t="shared" si="20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Familiar'!M96</f>
        <v>0</v>
      </c>
      <c r="F96" s="392">
        <f t="shared" si="18"/>
        <v>0</v>
      </c>
      <c r="G96" s="393">
        <f t="shared" si="19"/>
        <v>0</v>
      </c>
      <c r="I96" s="281"/>
      <c r="J96" s="281"/>
      <c r="K96" s="281"/>
      <c r="L96" s="281"/>
      <c r="M96" s="281"/>
      <c r="N96" s="281"/>
      <c r="O96" s="281"/>
      <c r="P96" s="155">
        <f t="shared" si="20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Familiar'!M97</f>
        <v>0</v>
      </c>
      <c r="F97" s="392">
        <f t="shared" si="18"/>
        <v>0</v>
      </c>
      <c r="G97" s="393">
        <f t="shared" si="19"/>
        <v>0</v>
      </c>
      <c r="I97" s="281"/>
      <c r="J97" s="281"/>
      <c r="K97" s="281"/>
      <c r="L97" s="281"/>
      <c r="M97" s="281"/>
      <c r="N97" s="281"/>
      <c r="O97" s="281"/>
      <c r="P97" s="155">
        <f t="shared" si="20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Familiar'!M98</f>
        <v>0</v>
      </c>
      <c r="F98" s="392">
        <f t="shared" si="18"/>
        <v>0</v>
      </c>
      <c r="G98" s="393">
        <f t="shared" si="19"/>
        <v>0</v>
      </c>
      <c r="I98" s="281"/>
      <c r="J98" s="281"/>
      <c r="K98" s="281"/>
      <c r="L98" s="281"/>
      <c r="M98" s="281"/>
      <c r="N98" s="281"/>
      <c r="O98" s="281"/>
      <c r="P98" s="155">
        <f t="shared" si="20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180</v>
      </c>
      <c r="F99" s="314">
        <f>SUM(F87:F98)</f>
        <v>0</v>
      </c>
      <c r="G99" s="315">
        <f>SUM(G87:G98)</f>
        <v>180</v>
      </c>
      <c r="I99" s="314">
        <f t="shared" ref="I99:P99" si="21">SUM(I87:I98)</f>
        <v>0</v>
      </c>
      <c r="J99" s="314">
        <f t="shared" si="21"/>
        <v>0</v>
      </c>
      <c r="K99" s="314">
        <f t="shared" si="21"/>
        <v>0</v>
      </c>
      <c r="L99" s="314">
        <f t="shared" si="21"/>
        <v>0</v>
      </c>
      <c r="M99" s="314">
        <f t="shared" si="21"/>
        <v>0</v>
      </c>
      <c r="N99" s="314">
        <f t="shared" si="21"/>
        <v>0</v>
      </c>
      <c r="O99" s="314">
        <f t="shared" si="21"/>
        <v>0</v>
      </c>
      <c r="P99" s="314">
        <f t="shared" si="21"/>
        <v>0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2.3837902264600714E-2</v>
      </c>
      <c r="F100" s="440" t="e">
        <f>F99/F16</f>
        <v>#DIV/0!</v>
      </c>
      <c r="G100" s="441"/>
      <c r="I100" s="440" t="e">
        <f t="shared" ref="I100:P100" si="22">I99/I16</f>
        <v>#DIV/0!</v>
      </c>
      <c r="J100" s="440" t="e">
        <f t="shared" si="22"/>
        <v>#DIV/0!</v>
      </c>
      <c r="K100" s="440" t="e">
        <f t="shared" si="22"/>
        <v>#DIV/0!</v>
      </c>
      <c r="L100" s="440" t="e">
        <f t="shared" si="22"/>
        <v>#DIV/0!</v>
      </c>
      <c r="M100" s="440" t="e">
        <f t="shared" si="22"/>
        <v>#DIV/0!</v>
      </c>
      <c r="N100" s="440" t="e">
        <f t="shared" si="22"/>
        <v>#DIV/0!</v>
      </c>
      <c r="O100" s="440" t="e">
        <f t="shared" si="22"/>
        <v>#DIV/0!</v>
      </c>
      <c r="P100" s="495" t="e">
        <f t="shared" si="22"/>
        <v>#DIV/0!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Familiar'!M101</f>
        <v>850</v>
      </c>
      <c r="F101" s="392">
        <f>P101</f>
        <v>0</v>
      </c>
      <c r="G101" s="393">
        <f>E101-F101</f>
        <v>850</v>
      </c>
      <c r="I101" s="281"/>
      <c r="J101" s="281"/>
      <c r="K101" s="281"/>
      <c r="L101" s="281"/>
      <c r="M101" s="281"/>
      <c r="N101" s="281"/>
      <c r="O101" s="281"/>
      <c r="P101" s="155">
        <f>SUM(I101:O101)</f>
        <v>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Familiar'!M102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Familiar'!M103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Familiar'!M104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0</v>
      </c>
      <c r="G105" s="445">
        <f>SUM(G101:G104)</f>
        <v>850</v>
      </c>
      <c r="I105" s="444">
        <f t="shared" ref="I105:P105" si="23">SUM(I101:I104)</f>
        <v>0</v>
      </c>
      <c r="J105" s="444">
        <f t="shared" si="23"/>
        <v>0</v>
      </c>
      <c r="K105" s="444">
        <f t="shared" si="23"/>
        <v>0</v>
      </c>
      <c r="L105" s="444">
        <f t="shared" si="23"/>
        <v>0</v>
      </c>
      <c r="M105" s="444">
        <f t="shared" si="23"/>
        <v>0</v>
      </c>
      <c r="N105" s="444">
        <f t="shared" si="23"/>
        <v>0</v>
      </c>
      <c r="O105" s="444">
        <f t="shared" si="23"/>
        <v>0</v>
      </c>
      <c r="P105" s="444">
        <f t="shared" si="23"/>
        <v>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0.11256787180505894</v>
      </c>
      <c r="F106" s="324" t="e">
        <f>F105/F16</f>
        <v>#DIV/0!</v>
      </c>
      <c r="G106" s="448"/>
      <c r="I106" s="324" t="e">
        <f t="shared" ref="I106:P106" si="24">I105/I16</f>
        <v>#DIV/0!</v>
      </c>
      <c r="J106" s="324" t="e">
        <f t="shared" si="24"/>
        <v>#DIV/0!</v>
      </c>
      <c r="K106" s="324" t="e">
        <f t="shared" si="24"/>
        <v>#DIV/0!</v>
      </c>
      <c r="L106" s="324" t="e">
        <f t="shared" si="24"/>
        <v>#DIV/0!</v>
      </c>
      <c r="M106" s="324" t="e">
        <f t="shared" si="24"/>
        <v>#DIV/0!</v>
      </c>
      <c r="N106" s="324" t="e">
        <f t="shared" si="24"/>
        <v>#DIV/0!</v>
      </c>
      <c r="O106" s="324" t="e">
        <f t="shared" si="24"/>
        <v>#DIV/0!</v>
      </c>
      <c r="P106" s="324" t="e">
        <f t="shared" si="24"/>
        <v>#DIV/0!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Familiar'!M107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Familiar'!M108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Familiar'!M109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Familiar'!M110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5">SUM(I107:I110)</f>
        <v>0</v>
      </c>
      <c r="J111" s="450">
        <f t="shared" si="25"/>
        <v>0</v>
      </c>
      <c r="K111" s="450">
        <f t="shared" si="25"/>
        <v>0</v>
      </c>
      <c r="L111" s="450">
        <f t="shared" si="25"/>
        <v>0</v>
      </c>
      <c r="M111" s="450">
        <f t="shared" si="25"/>
        <v>0</v>
      </c>
      <c r="N111" s="450">
        <f t="shared" si="25"/>
        <v>0</v>
      </c>
      <c r="O111" s="450">
        <f t="shared" si="25"/>
        <v>0</v>
      </c>
      <c r="P111" s="450">
        <f t="shared" si="25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453">
        <f>E111/E16</f>
        <v>0</v>
      </c>
      <c r="F112" s="331" t="e">
        <f>F111/F16</f>
        <v>#DIV/0!</v>
      </c>
      <c r="G112" s="454"/>
      <c r="I112" s="331" t="e">
        <f>#DIV/0!</f>
        <v>#DIV/0!</v>
      </c>
      <c r="J112" s="331" t="e">
        <f t="shared" ref="J112:P112" si="26">J111/J16</f>
        <v>#DIV/0!</v>
      </c>
      <c r="K112" s="331" t="e">
        <f t="shared" si="26"/>
        <v>#DIV/0!</v>
      </c>
      <c r="L112" s="331" t="e">
        <f t="shared" si="26"/>
        <v>#DIV/0!</v>
      </c>
      <c r="M112" s="331" t="e">
        <f t="shared" si="26"/>
        <v>#DIV/0!</v>
      </c>
      <c r="N112" s="331" t="e">
        <f t="shared" si="26"/>
        <v>#DIV/0!</v>
      </c>
      <c r="O112" s="331" t="e">
        <f t="shared" si="26"/>
        <v>#DIV/0!</v>
      </c>
      <c r="P112" s="331" t="e">
        <f t="shared" si="26"/>
        <v>#DIV/0!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Familiar'!M113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Familiar'!M114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Familiar'!M115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7">SUM(I113:I115)</f>
        <v>0</v>
      </c>
      <c r="J116" s="457">
        <f t="shared" si="27"/>
        <v>0</v>
      </c>
      <c r="K116" s="457">
        <f t="shared" si="27"/>
        <v>0</v>
      </c>
      <c r="L116" s="457">
        <f t="shared" si="27"/>
        <v>0</v>
      </c>
      <c r="M116" s="457">
        <f t="shared" si="27"/>
        <v>0</v>
      </c>
      <c r="N116" s="457">
        <f t="shared" si="27"/>
        <v>0</v>
      </c>
      <c r="O116" s="457">
        <f t="shared" si="27"/>
        <v>0</v>
      </c>
      <c r="P116" s="457">
        <f t="shared" si="27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 t="e">
        <f>F116/F16</f>
        <v>#DIV/0!</v>
      </c>
      <c r="G117" s="460"/>
      <c r="I117" s="459" t="e">
        <f t="shared" ref="I117:P117" si="28">I116/I16</f>
        <v>#DIV/0!</v>
      </c>
      <c r="J117" s="459" t="e">
        <f t="shared" si="28"/>
        <v>#DIV/0!</v>
      </c>
      <c r="K117" s="459" t="e">
        <f t="shared" si="28"/>
        <v>#DIV/0!</v>
      </c>
      <c r="L117" s="459" t="e">
        <f t="shared" si="28"/>
        <v>#DIV/0!</v>
      </c>
      <c r="M117" s="459" t="e">
        <f t="shared" si="28"/>
        <v>#DIV/0!</v>
      </c>
      <c r="N117" s="459" t="e">
        <f t="shared" si="28"/>
        <v>#DIV/0!</v>
      </c>
      <c r="O117" s="459" t="e">
        <f t="shared" si="28"/>
        <v>#DIV/0!</v>
      </c>
      <c r="P117" s="459" t="e">
        <f t="shared" si="28"/>
        <v>#DIV/0!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5479.7</v>
      </c>
      <c r="F118" s="305">
        <f>F85+F99+F105+F111+F116</f>
        <v>0</v>
      </c>
      <c r="G118" s="436">
        <f>SUM(G81:G117)</f>
        <v>6509.7</v>
      </c>
      <c r="I118" s="305">
        <f t="shared" ref="I118:P118" si="29">I85+I99+I105+I111+I116</f>
        <v>0</v>
      </c>
      <c r="J118" s="305">
        <f t="shared" si="29"/>
        <v>0</v>
      </c>
      <c r="K118" s="305">
        <f t="shared" si="29"/>
        <v>0</v>
      </c>
      <c r="L118" s="305">
        <f t="shared" si="29"/>
        <v>0</v>
      </c>
      <c r="M118" s="305">
        <f t="shared" si="29"/>
        <v>0</v>
      </c>
      <c r="N118" s="305">
        <f t="shared" si="29"/>
        <v>0</v>
      </c>
      <c r="O118" s="305">
        <f t="shared" si="29"/>
        <v>0</v>
      </c>
      <c r="P118" s="305">
        <f t="shared" si="29"/>
        <v>0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0.72569196132962521</v>
      </c>
      <c r="F119" s="309" t="e">
        <f>F118/F16</f>
        <v>#DIV/0!</v>
      </c>
      <c r="G119" s="310"/>
      <c r="I119" s="309" t="e">
        <f t="shared" ref="I119:P119" si="30">I118/I16</f>
        <v>#DIV/0!</v>
      </c>
      <c r="J119" s="309" t="e">
        <f t="shared" si="30"/>
        <v>#DIV/0!</v>
      </c>
      <c r="K119" s="309" t="e">
        <f t="shared" si="30"/>
        <v>#DIV/0!</v>
      </c>
      <c r="L119" s="309" t="e">
        <f t="shared" si="30"/>
        <v>#DIV/0!</v>
      </c>
      <c r="M119" s="309" t="e">
        <f t="shared" si="30"/>
        <v>#DIV/0!</v>
      </c>
      <c r="N119" s="309" t="e">
        <f t="shared" si="30"/>
        <v>#DIV/0!</v>
      </c>
      <c r="O119" s="309" t="e">
        <f t="shared" si="30"/>
        <v>#DIV/0!</v>
      </c>
      <c r="P119" s="309" t="e">
        <f t="shared" si="30"/>
        <v>#DIV/0!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Familiar'!M120</f>
        <v>39.9</v>
      </c>
      <c r="F120" s="392">
        <f t="shared" ref="F120:F164" si="31">P120</f>
        <v>0</v>
      </c>
      <c r="G120" s="393">
        <f t="shared" ref="G120:G164" si="32">E120-F120</f>
        <v>39.9</v>
      </c>
      <c r="I120" s="281"/>
      <c r="J120" s="281"/>
      <c r="K120" s="281"/>
      <c r="L120" s="281"/>
      <c r="M120" s="281"/>
      <c r="N120" s="281"/>
      <c r="O120" s="281"/>
      <c r="P120" s="155">
        <f t="shared" ref="P120:P164" si="33">SUM(I120:O120)</f>
        <v>0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Familiar'!M121</f>
        <v>0</v>
      </c>
      <c r="F121" s="392">
        <f t="shared" si="31"/>
        <v>0</v>
      </c>
      <c r="G121" s="393">
        <f t="shared" si="32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3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Familiar'!M122</f>
        <v>0</v>
      </c>
      <c r="F122" s="392">
        <f t="shared" si="31"/>
        <v>0</v>
      </c>
      <c r="G122" s="393">
        <f t="shared" si="32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3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Familiar'!M123</f>
        <v>0</v>
      </c>
      <c r="F123" s="392">
        <f t="shared" si="31"/>
        <v>0</v>
      </c>
      <c r="G123" s="393">
        <f t="shared" si="32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3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Familiar'!M124</f>
        <v>0</v>
      </c>
      <c r="F124" s="392">
        <f t="shared" si="31"/>
        <v>0</v>
      </c>
      <c r="G124" s="393">
        <f t="shared" si="32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3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Familiar'!M125</f>
        <v>0</v>
      </c>
      <c r="F125" s="392">
        <f t="shared" si="31"/>
        <v>0</v>
      </c>
      <c r="G125" s="393">
        <f t="shared" si="32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3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Familiar'!M126</f>
        <v>0</v>
      </c>
      <c r="F126" s="392">
        <f t="shared" si="31"/>
        <v>0</v>
      </c>
      <c r="G126" s="393">
        <f t="shared" si="32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3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Familiar'!M127</f>
        <v>0</v>
      </c>
      <c r="F127" s="392">
        <f t="shared" si="31"/>
        <v>0</v>
      </c>
      <c r="G127" s="393">
        <f t="shared" si="32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3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Familiar'!M128</f>
        <v>90</v>
      </c>
      <c r="F128" s="392">
        <f t="shared" si="31"/>
        <v>0</v>
      </c>
      <c r="G128" s="393">
        <f t="shared" si="32"/>
        <v>90</v>
      </c>
      <c r="I128" s="281"/>
      <c r="J128" s="281"/>
      <c r="K128" s="281"/>
      <c r="L128" s="281"/>
      <c r="M128" s="281"/>
      <c r="N128" s="281"/>
      <c r="O128" s="281"/>
      <c r="P128" s="155">
        <f t="shared" si="33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Familiar'!M129</f>
        <v>0</v>
      </c>
      <c r="F129" s="392">
        <f t="shared" si="31"/>
        <v>0</v>
      </c>
      <c r="G129" s="393">
        <f t="shared" si="32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3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Familiar'!M130</f>
        <v>70</v>
      </c>
      <c r="F130" s="392">
        <f t="shared" si="31"/>
        <v>0</v>
      </c>
      <c r="G130" s="393">
        <f t="shared" si="32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3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Familiar'!M131</f>
        <v>0</v>
      </c>
      <c r="F131" s="392">
        <f t="shared" si="31"/>
        <v>0</v>
      </c>
      <c r="G131" s="393">
        <f t="shared" si="32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3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Familiar'!M132</f>
        <v>0</v>
      </c>
      <c r="F132" s="392">
        <f t="shared" si="31"/>
        <v>0</v>
      </c>
      <c r="G132" s="393">
        <f t="shared" si="32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3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Familiar'!M133</f>
        <v>0</v>
      </c>
      <c r="F133" s="392">
        <f t="shared" si="31"/>
        <v>0</v>
      </c>
      <c r="G133" s="393">
        <f t="shared" si="32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3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Familiar'!M134</f>
        <v>500</v>
      </c>
      <c r="F134" s="392">
        <f t="shared" si="31"/>
        <v>0</v>
      </c>
      <c r="G134" s="393">
        <f t="shared" si="32"/>
        <v>500</v>
      </c>
      <c r="I134" s="281"/>
      <c r="J134" s="281"/>
      <c r="K134" s="281"/>
      <c r="L134" s="281"/>
      <c r="M134" s="281"/>
      <c r="N134" s="281"/>
      <c r="O134" s="281"/>
      <c r="P134" s="155">
        <f t="shared" si="33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Familiar'!M135</f>
        <v>0</v>
      </c>
      <c r="F135" s="392">
        <f t="shared" si="31"/>
        <v>0</v>
      </c>
      <c r="G135" s="393">
        <f t="shared" si="32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3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Familiar'!M136</f>
        <v>0</v>
      </c>
      <c r="F136" s="392">
        <f t="shared" si="31"/>
        <v>0</v>
      </c>
      <c r="G136" s="393">
        <f t="shared" si="32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3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Familiar'!M137</f>
        <v>0</v>
      </c>
      <c r="F137" s="392">
        <f t="shared" si="31"/>
        <v>0</v>
      </c>
      <c r="G137" s="393">
        <f t="shared" si="32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3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Familiar'!M138</f>
        <v>0</v>
      </c>
      <c r="F138" s="392">
        <f t="shared" si="31"/>
        <v>0</v>
      </c>
      <c r="G138" s="393">
        <f t="shared" si="32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3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Familiar'!M139</f>
        <v>0</v>
      </c>
      <c r="F139" s="392">
        <f t="shared" si="31"/>
        <v>0</v>
      </c>
      <c r="G139" s="393">
        <f t="shared" si="32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3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Familiar'!M140</f>
        <v>0</v>
      </c>
      <c r="F140" s="392">
        <f t="shared" si="31"/>
        <v>0</v>
      </c>
      <c r="G140" s="393">
        <f t="shared" si="32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3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Familiar'!M141</f>
        <v>0</v>
      </c>
      <c r="F141" s="392">
        <f t="shared" si="31"/>
        <v>0</v>
      </c>
      <c r="G141" s="393">
        <f t="shared" si="32"/>
        <v>0</v>
      </c>
      <c r="I141" s="281"/>
      <c r="J141" s="281"/>
      <c r="K141" s="281"/>
      <c r="L141" s="281"/>
      <c r="M141" s="281"/>
      <c r="N141" s="281"/>
      <c r="O141" s="281"/>
      <c r="P141" s="155">
        <f t="shared" si="33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Familiar'!M142</f>
        <v>0</v>
      </c>
      <c r="F142" s="392">
        <f t="shared" si="31"/>
        <v>0</v>
      </c>
      <c r="G142" s="393">
        <f t="shared" si="32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3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Familiar'!M143</f>
        <v>100</v>
      </c>
      <c r="F143" s="392">
        <f t="shared" si="31"/>
        <v>0</v>
      </c>
      <c r="G143" s="393">
        <f t="shared" si="32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3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Familiar'!M144</f>
        <v>0</v>
      </c>
      <c r="F144" s="392">
        <f t="shared" si="31"/>
        <v>0</v>
      </c>
      <c r="G144" s="393">
        <f t="shared" si="32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3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Familiar'!M145</f>
        <v>0</v>
      </c>
      <c r="F145" s="392">
        <f t="shared" si="31"/>
        <v>0</v>
      </c>
      <c r="G145" s="393">
        <f t="shared" si="32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3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Familiar'!M146</f>
        <v>100</v>
      </c>
      <c r="F146" s="392">
        <f t="shared" si="31"/>
        <v>0</v>
      </c>
      <c r="G146" s="393">
        <f t="shared" si="32"/>
        <v>100</v>
      </c>
      <c r="I146" s="281"/>
      <c r="J146" s="281"/>
      <c r="K146" s="281"/>
      <c r="L146" s="281"/>
      <c r="M146" s="281"/>
      <c r="N146" s="281"/>
      <c r="O146" s="281"/>
      <c r="P146" s="155">
        <f t="shared" si="33"/>
        <v>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Familiar'!M147</f>
        <v>0</v>
      </c>
      <c r="F147" s="392">
        <f t="shared" si="31"/>
        <v>0</v>
      </c>
      <c r="G147" s="393">
        <f t="shared" si="32"/>
        <v>0</v>
      </c>
      <c r="I147" s="281"/>
      <c r="J147" s="281"/>
      <c r="K147" s="281"/>
      <c r="L147" s="281"/>
      <c r="M147" s="281"/>
      <c r="N147" s="281"/>
      <c r="O147" s="281"/>
      <c r="P147" s="155">
        <f t="shared" si="33"/>
        <v>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Familiar'!M148</f>
        <v>0</v>
      </c>
      <c r="F148" s="392">
        <f t="shared" si="31"/>
        <v>0</v>
      </c>
      <c r="G148" s="393">
        <f t="shared" si="32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3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Familiar'!M149</f>
        <v>0</v>
      </c>
      <c r="F149" s="392">
        <f t="shared" si="31"/>
        <v>0</v>
      </c>
      <c r="G149" s="393">
        <f t="shared" si="32"/>
        <v>0</v>
      </c>
      <c r="I149" s="281"/>
      <c r="J149" s="281"/>
      <c r="K149" s="281"/>
      <c r="L149" s="281"/>
      <c r="M149" s="281"/>
      <c r="N149" s="281"/>
      <c r="O149" s="281"/>
      <c r="P149" s="155">
        <f t="shared" si="33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Familiar'!M150</f>
        <v>0</v>
      </c>
      <c r="F150" s="392">
        <f t="shared" si="31"/>
        <v>0</v>
      </c>
      <c r="G150" s="393">
        <f t="shared" si="32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3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Familiar'!M151</f>
        <v>0</v>
      </c>
      <c r="F151" s="392">
        <f t="shared" si="31"/>
        <v>0</v>
      </c>
      <c r="G151" s="393">
        <f t="shared" si="32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3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Familiar'!M152</f>
        <v>0</v>
      </c>
      <c r="F152" s="392">
        <f t="shared" si="31"/>
        <v>0</v>
      </c>
      <c r="G152" s="393">
        <f t="shared" si="32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3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Familiar'!M153</f>
        <v>0</v>
      </c>
      <c r="F153" s="392">
        <f t="shared" si="31"/>
        <v>0</v>
      </c>
      <c r="G153" s="393">
        <f t="shared" si="32"/>
        <v>0</v>
      </c>
      <c r="I153" s="281"/>
      <c r="J153" s="281"/>
      <c r="K153" s="281"/>
      <c r="L153" s="281"/>
      <c r="M153" s="281"/>
      <c r="N153" s="281"/>
      <c r="O153" s="281"/>
      <c r="P153" s="155">
        <f t="shared" si="33"/>
        <v>0</v>
      </c>
      <c r="Q153" s="412"/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Familiar'!M154</f>
        <v>0</v>
      </c>
      <c r="F154" s="392">
        <f t="shared" si="31"/>
        <v>0</v>
      </c>
      <c r="G154" s="393">
        <f t="shared" si="32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3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Familiar'!M155</f>
        <v>0</v>
      </c>
      <c r="F155" s="392">
        <f t="shared" si="31"/>
        <v>0</v>
      </c>
      <c r="G155" s="393">
        <f t="shared" si="32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3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Familiar'!M156</f>
        <v>0</v>
      </c>
      <c r="F156" s="392">
        <f t="shared" si="31"/>
        <v>0</v>
      </c>
      <c r="G156" s="393">
        <f t="shared" si="32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3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Familiar'!M157</f>
        <v>0</v>
      </c>
      <c r="F157" s="392">
        <f t="shared" si="31"/>
        <v>0</v>
      </c>
      <c r="G157" s="393">
        <f t="shared" si="32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3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Familiar'!M158</f>
        <v>0</v>
      </c>
      <c r="F158" s="392">
        <f t="shared" si="31"/>
        <v>0</v>
      </c>
      <c r="G158" s="393">
        <f t="shared" si="32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3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Familiar'!M159</f>
        <v>0</v>
      </c>
      <c r="F159" s="392">
        <f t="shared" si="31"/>
        <v>0</v>
      </c>
      <c r="G159" s="393">
        <f t="shared" si="32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3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Familiar'!M160</f>
        <v>0</v>
      </c>
      <c r="F160" s="392">
        <f t="shared" si="31"/>
        <v>0</v>
      </c>
      <c r="G160" s="393">
        <f t="shared" si="32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3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Familiar'!M161</f>
        <v>0</v>
      </c>
      <c r="F161" s="392">
        <f t="shared" si="31"/>
        <v>0</v>
      </c>
      <c r="G161" s="393">
        <f t="shared" si="32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3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Familiar'!M162</f>
        <v>0</v>
      </c>
      <c r="F162" s="392">
        <f t="shared" si="31"/>
        <v>0</v>
      </c>
      <c r="G162" s="393">
        <f t="shared" si="32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3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Familiar'!M163</f>
        <v>0</v>
      </c>
      <c r="F163" s="392">
        <f t="shared" si="31"/>
        <v>0</v>
      </c>
      <c r="G163" s="393">
        <f t="shared" si="32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3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Familiar'!M164</f>
        <v>0</v>
      </c>
      <c r="F164" s="392">
        <f t="shared" si="31"/>
        <v>0</v>
      </c>
      <c r="G164" s="393">
        <f t="shared" si="32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3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899.9</v>
      </c>
      <c r="F165" s="343">
        <f>SUM(F120:F164)</f>
        <v>0</v>
      </c>
      <c r="G165" s="343">
        <f>SUM(G120:G164)</f>
        <v>899.9</v>
      </c>
      <c r="I165" s="343">
        <f t="shared" ref="I165:P165" si="34">SUM(I120:I164)</f>
        <v>0</v>
      </c>
      <c r="J165" s="343">
        <f t="shared" si="34"/>
        <v>0</v>
      </c>
      <c r="K165" s="343">
        <f t="shared" si="34"/>
        <v>0</v>
      </c>
      <c r="L165" s="343">
        <f t="shared" si="34"/>
        <v>0</v>
      </c>
      <c r="M165" s="343">
        <f t="shared" si="34"/>
        <v>0</v>
      </c>
      <c r="N165" s="343">
        <f t="shared" si="34"/>
        <v>0</v>
      </c>
      <c r="O165" s="343">
        <f t="shared" si="34"/>
        <v>0</v>
      </c>
      <c r="P165" s="343">
        <f t="shared" si="34"/>
        <v>0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0.11917626804396768</v>
      </c>
      <c r="F166" s="464" t="e">
        <f>F165/F16</f>
        <v>#DIV/0!</v>
      </c>
      <c r="G166" s="464"/>
      <c r="I166" s="464" t="e">
        <f t="shared" ref="I166:P166" si="35">I165/I16</f>
        <v>#DIV/0!</v>
      </c>
      <c r="J166" s="464" t="e">
        <f t="shared" si="35"/>
        <v>#DIV/0!</v>
      </c>
      <c r="K166" s="464" t="e">
        <f t="shared" si="35"/>
        <v>#DIV/0!</v>
      </c>
      <c r="L166" s="464" t="e">
        <f t="shared" si="35"/>
        <v>#DIV/0!</v>
      </c>
      <c r="M166" s="464" t="e">
        <f t="shared" si="35"/>
        <v>#DIV/0!</v>
      </c>
      <c r="N166" s="464" t="e">
        <f t="shared" si="35"/>
        <v>#DIV/0!</v>
      </c>
      <c r="O166" s="464" t="e">
        <f t="shared" si="35"/>
        <v>#DIV/0!</v>
      </c>
      <c r="P166" s="464" t="e">
        <f t="shared" si="35"/>
        <v>#DIV/0!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6379.5999999999995</v>
      </c>
      <c r="F167" s="465">
        <f>F118+F165</f>
        <v>0</v>
      </c>
      <c r="G167" s="465">
        <f>G118+G165</f>
        <v>7409.5999999999995</v>
      </c>
      <c r="I167" s="466">
        <f t="shared" ref="I167:P167" si="36">I85+I165+I99+I105+I111+I116</f>
        <v>0</v>
      </c>
      <c r="J167" s="467">
        <f t="shared" si="36"/>
        <v>0</v>
      </c>
      <c r="K167" s="467">
        <f t="shared" si="36"/>
        <v>0</v>
      </c>
      <c r="L167" s="467">
        <f t="shared" si="36"/>
        <v>0</v>
      </c>
      <c r="M167" s="467">
        <f t="shared" si="36"/>
        <v>0</v>
      </c>
      <c r="N167" s="467">
        <f t="shared" si="36"/>
        <v>0</v>
      </c>
      <c r="O167" s="467">
        <f t="shared" si="36"/>
        <v>0</v>
      </c>
      <c r="P167" s="468">
        <f t="shared" si="36"/>
        <v>0</v>
      </c>
    </row>
    <row r="168" spans="1:17" ht="18" customHeight="1" x14ac:dyDescent="0.25">
      <c r="C168" s="98"/>
      <c r="D168" s="98"/>
      <c r="E168" s="336">
        <f>E167/E16</f>
        <v>0.84486822937359285</v>
      </c>
      <c r="F168" s="336" t="e">
        <f>F167/F16</f>
        <v>#DIV/0!</v>
      </c>
      <c r="G168" s="469"/>
      <c r="I168" s="336" t="e">
        <f t="shared" ref="I168:P168" si="37">I167/I16</f>
        <v>#DIV/0!</v>
      </c>
      <c r="J168" s="336" t="e">
        <f t="shared" si="37"/>
        <v>#DIV/0!</v>
      </c>
      <c r="K168" s="336" t="e">
        <f t="shared" si="37"/>
        <v>#DIV/0!</v>
      </c>
      <c r="L168" s="336" t="e">
        <f t="shared" si="37"/>
        <v>#DIV/0!</v>
      </c>
      <c r="M168" s="336" t="e">
        <f t="shared" si="37"/>
        <v>#DIV/0!</v>
      </c>
      <c r="N168" s="336" t="e">
        <f t="shared" si="37"/>
        <v>#DIV/0!</v>
      </c>
      <c r="O168" s="336" t="e">
        <f t="shared" si="37"/>
        <v>#DIV/0!</v>
      </c>
      <c r="P168" s="336" t="e">
        <f t="shared" si="37"/>
        <v>#DIV/0!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v>0</v>
      </c>
      <c r="F171" s="365">
        <f>Ago!F180</f>
        <v>-2952.2699999999991</v>
      </c>
      <c r="G171" s="365"/>
      <c r="I171" s="477">
        <f>F171</f>
        <v>-2952.2699999999991</v>
      </c>
      <c r="J171" s="477">
        <f t="shared" ref="J171:O171" si="38">I180</f>
        <v>-2952.2699999999991</v>
      </c>
      <c r="K171" s="477">
        <f t="shared" si="38"/>
        <v>-2952.2699999999991</v>
      </c>
      <c r="L171" s="477">
        <f t="shared" si="38"/>
        <v>-2952.2699999999991</v>
      </c>
      <c r="M171" s="477">
        <f t="shared" si="38"/>
        <v>-2952.2699999999991</v>
      </c>
      <c r="N171" s="477">
        <f t="shared" si="38"/>
        <v>-2952.2699999999991</v>
      </c>
      <c r="O171" s="477">
        <f t="shared" si="38"/>
        <v>-2952.2699999999991</v>
      </c>
      <c r="P171" s="477">
        <f>E171</f>
        <v>0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7551</v>
      </c>
      <c r="F172" s="365">
        <f>F16</f>
        <v>0</v>
      </c>
      <c r="G172" s="365">
        <f>F172-E172</f>
        <v>-7551</v>
      </c>
      <c r="I172" s="478">
        <f t="shared" ref="I172:P172" si="39">I16</f>
        <v>0</v>
      </c>
      <c r="J172" s="478">
        <f t="shared" si="39"/>
        <v>0</v>
      </c>
      <c r="K172" s="478">
        <f t="shared" si="39"/>
        <v>0</v>
      </c>
      <c r="L172" s="478">
        <f t="shared" si="39"/>
        <v>0</v>
      </c>
      <c r="M172" s="478">
        <f t="shared" si="39"/>
        <v>0</v>
      </c>
      <c r="N172" s="478">
        <f t="shared" si="39"/>
        <v>0</v>
      </c>
      <c r="O172" s="478">
        <f t="shared" si="39"/>
        <v>0</v>
      </c>
      <c r="P172" s="478">
        <f t="shared" si="39"/>
        <v>0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40">I27</f>
        <v>0</v>
      </c>
      <c r="J173" s="480">
        <f t="shared" si="40"/>
        <v>0</v>
      </c>
      <c r="K173" s="480">
        <f t="shared" si="40"/>
        <v>0</v>
      </c>
      <c r="L173" s="480">
        <f t="shared" si="40"/>
        <v>0</v>
      </c>
      <c r="M173" s="480">
        <f t="shared" si="40"/>
        <v>0</v>
      </c>
      <c r="N173" s="480">
        <f t="shared" si="40"/>
        <v>0</v>
      </c>
      <c r="O173" s="480">
        <f t="shared" si="40"/>
        <v>0</v>
      </c>
      <c r="P173" s="480">
        <f t="shared" si="40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4449.7</v>
      </c>
      <c r="F174" s="365">
        <f>F85</f>
        <v>0</v>
      </c>
      <c r="G174" s="365">
        <f t="shared" ref="G174:G179" si="41">E174-F174</f>
        <v>4449.7</v>
      </c>
      <c r="I174" s="480">
        <f t="shared" ref="I174:P174" si="42">I85</f>
        <v>0</v>
      </c>
      <c r="J174" s="480">
        <f t="shared" si="42"/>
        <v>0</v>
      </c>
      <c r="K174" s="480">
        <f t="shared" si="42"/>
        <v>0</v>
      </c>
      <c r="L174" s="480">
        <f t="shared" si="42"/>
        <v>0</v>
      </c>
      <c r="M174" s="480">
        <f t="shared" si="42"/>
        <v>0</v>
      </c>
      <c r="N174" s="480">
        <f t="shared" si="42"/>
        <v>0</v>
      </c>
      <c r="O174" s="480">
        <f t="shared" si="42"/>
        <v>0</v>
      </c>
      <c r="P174" s="480">
        <f t="shared" si="42"/>
        <v>0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180</v>
      </c>
      <c r="F175" s="365">
        <f>F99</f>
        <v>0</v>
      </c>
      <c r="G175" s="365">
        <f t="shared" si="41"/>
        <v>180</v>
      </c>
      <c r="I175" s="480">
        <f t="shared" ref="I175:P175" si="43">I99</f>
        <v>0</v>
      </c>
      <c r="J175" s="480">
        <f t="shared" si="43"/>
        <v>0</v>
      </c>
      <c r="K175" s="480">
        <f t="shared" si="43"/>
        <v>0</v>
      </c>
      <c r="L175" s="480">
        <f t="shared" si="43"/>
        <v>0</v>
      </c>
      <c r="M175" s="480">
        <f t="shared" si="43"/>
        <v>0</v>
      </c>
      <c r="N175" s="480">
        <f t="shared" si="43"/>
        <v>0</v>
      </c>
      <c r="O175" s="480">
        <f t="shared" si="43"/>
        <v>0</v>
      </c>
      <c r="P175" s="480">
        <f t="shared" si="43"/>
        <v>0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0</v>
      </c>
      <c r="G176" s="365">
        <f t="shared" si="41"/>
        <v>850</v>
      </c>
      <c r="I176" s="480">
        <f t="shared" ref="I176:P176" si="44">I105</f>
        <v>0</v>
      </c>
      <c r="J176" s="480">
        <f t="shared" si="44"/>
        <v>0</v>
      </c>
      <c r="K176" s="480">
        <f t="shared" si="44"/>
        <v>0</v>
      </c>
      <c r="L176" s="480">
        <f t="shared" si="44"/>
        <v>0</v>
      </c>
      <c r="M176" s="480">
        <f t="shared" si="44"/>
        <v>0</v>
      </c>
      <c r="N176" s="480">
        <f t="shared" si="44"/>
        <v>0</v>
      </c>
      <c r="O176" s="480">
        <f t="shared" si="44"/>
        <v>0</v>
      </c>
      <c r="P176" s="480">
        <f t="shared" si="44"/>
        <v>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1"/>
        <v>0</v>
      </c>
      <c r="I177" s="480">
        <f t="shared" ref="I177:P177" si="45">I111</f>
        <v>0</v>
      </c>
      <c r="J177" s="480">
        <f t="shared" si="45"/>
        <v>0</v>
      </c>
      <c r="K177" s="480">
        <f t="shared" si="45"/>
        <v>0</v>
      </c>
      <c r="L177" s="480">
        <f t="shared" si="45"/>
        <v>0</v>
      </c>
      <c r="M177" s="480">
        <f t="shared" si="45"/>
        <v>0</v>
      </c>
      <c r="N177" s="480">
        <f t="shared" si="45"/>
        <v>0</v>
      </c>
      <c r="O177" s="480">
        <f t="shared" si="45"/>
        <v>0</v>
      </c>
      <c r="P177" s="480">
        <f t="shared" si="45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1"/>
        <v>0</v>
      </c>
      <c r="I178" s="480">
        <f t="shared" ref="I178:P178" si="46">I116</f>
        <v>0</v>
      </c>
      <c r="J178" s="480">
        <f t="shared" si="46"/>
        <v>0</v>
      </c>
      <c r="K178" s="480">
        <f t="shared" si="46"/>
        <v>0</v>
      </c>
      <c r="L178" s="480">
        <f t="shared" si="46"/>
        <v>0</v>
      </c>
      <c r="M178" s="480">
        <f t="shared" si="46"/>
        <v>0</v>
      </c>
      <c r="N178" s="480">
        <f t="shared" si="46"/>
        <v>0</v>
      </c>
      <c r="O178" s="480">
        <f t="shared" si="46"/>
        <v>0</v>
      </c>
      <c r="P178" s="480">
        <f t="shared" si="46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899.9</v>
      </c>
      <c r="F179" s="365">
        <f>F165</f>
        <v>0</v>
      </c>
      <c r="G179" s="365">
        <f t="shared" si="41"/>
        <v>899.9</v>
      </c>
      <c r="I179" s="480">
        <f t="shared" ref="I179:P179" si="47">I165</f>
        <v>0</v>
      </c>
      <c r="J179" s="480">
        <f t="shared" si="47"/>
        <v>0</v>
      </c>
      <c r="K179" s="480">
        <f t="shared" si="47"/>
        <v>0</v>
      </c>
      <c r="L179" s="480">
        <f t="shared" si="47"/>
        <v>0</v>
      </c>
      <c r="M179" s="480">
        <f t="shared" si="47"/>
        <v>0</v>
      </c>
      <c r="N179" s="480">
        <f t="shared" si="47"/>
        <v>0</v>
      </c>
      <c r="O179" s="480">
        <f t="shared" si="47"/>
        <v>0</v>
      </c>
      <c r="P179" s="480">
        <f t="shared" si="47"/>
        <v>0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1171.4000000000005</v>
      </c>
      <c r="F180" s="365">
        <f>F171+F172-SUM(F173:F179)</f>
        <v>-2952.2699999999991</v>
      </c>
      <c r="G180" s="365">
        <f>F180-E180</f>
        <v>-4123.67</v>
      </c>
      <c r="I180" s="481">
        <f t="shared" ref="I180:P180" si="48">I171+I172-SUM(I173:I179)</f>
        <v>-2952.2699999999991</v>
      </c>
      <c r="J180" s="481">
        <f t="shared" si="48"/>
        <v>-2952.2699999999991</v>
      </c>
      <c r="K180" s="481">
        <f t="shared" si="48"/>
        <v>-2952.2699999999991</v>
      </c>
      <c r="L180" s="481">
        <f t="shared" si="48"/>
        <v>-2952.2699999999991</v>
      </c>
      <c r="M180" s="481">
        <f t="shared" si="48"/>
        <v>-2952.2699999999991</v>
      </c>
      <c r="N180" s="481">
        <f t="shared" si="48"/>
        <v>-2952.2699999999991</v>
      </c>
      <c r="O180" s="481">
        <f t="shared" si="48"/>
        <v>-2952.2699999999991</v>
      </c>
      <c r="P180" s="481">
        <f t="shared" si="48"/>
        <v>0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J1058"/>
  <sheetViews>
    <sheetView zoomScale="75" zoomScaleNormal="75" workbookViewId="0">
      <pane xSplit="3" ySplit="6" topLeftCell="D164" activePane="bottomRight" state="frozen"/>
      <selection pane="topRight" activeCell="D1" sqref="D1"/>
      <selection pane="bottomLeft" activeCell="A164" sqref="A164"/>
      <selection pane="bottomRight" activeCell="E172" sqref="E172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1.7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Outubro</v>
      </c>
      <c r="F5" s="632"/>
      <c r="G5" s="632"/>
      <c r="I5" s="633" t="s">
        <v>266</v>
      </c>
      <c r="J5" s="633"/>
      <c r="K5" s="633"/>
      <c r="L5" s="633"/>
      <c r="M5" s="633"/>
      <c r="N5" s="633"/>
      <c r="O5" s="633"/>
      <c r="P5" s="633"/>
    </row>
    <row r="6" spans="1:17" ht="21.7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Familiar'!N7</f>
        <v>7216</v>
      </c>
      <c r="F7" s="392">
        <f t="shared" ref="F7:F15" si="0">P7</f>
        <v>0</v>
      </c>
      <c r="G7" s="393">
        <f t="shared" ref="G7:G15" si="1">F7-E7</f>
        <v>-7216</v>
      </c>
      <c r="I7" s="281"/>
      <c r="J7" s="281"/>
      <c r="K7" s="281"/>
      <c r="L7" s="281"/>
      <c r="M7" s="281"/>
      <c r="N7" s="281"/>
      <c r="O7" s="281"/>
      <c r="P7" s="155">
        <f t="shared" ref="P7:P15" si="2">SUM(I7:O7)</f>
        <v>0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Familiar'!N8</f>
        <v>335</v>
      </c>
      <c r="F8" s="392">
        <f t="shared" si="0"/>
        <v>0</v>
      </c>
      <c r="G8" s="393">
        <f t="shared" si="1"/>
        <v>-335</v>
      </c>
      <c r="I8" s="281"/>
      <c r="J8" s="281"/>
      <c r="K8" s="281"/>
      <c r="L8" s="281"/>
      <c r="M8" s="281"/>
      <c r="N8" s="281"/>
      <c r="O8" s="281"/>
      <c r="P8" s="155">
        <f t="shared" si="2"/>
        <v>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Familiar'!N9</f>
        <v>0</v>
      </c>
      <c r="F9" s="392">
        <f t="shared" si="0"/>
        <v>0</v>
      </c>
      <c r="G9" s="393">
        <f t="shared" si="1"/>
        <v>0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Familiar'!N10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81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Familiar'!N11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Familiar'!N12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Familiar'!N13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Familiar'!N14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Familiar'!N15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7551</v>
      </c>
      <c r="F16" s="401">
        <f>SUM(F7:F15)</f>
        <v>0</v>
      </c>
      <c r="G16" s="402">
        <f>SUM(G7:G15)</f>
        <v>-7551</v>
      </c>
      <c r="I16" s="401">
        <f t="shared" ref="I16:P16" si="3">SUM(I7:I15)</f>
        <v>0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0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Familiar'!N19</f>
        <v>0</v>
      </c>
      <c r="F19" s="392">
        <f t="shared" ref="F19:F26" si="4">P19</f>
        <v>0</v>
      </c>
      <c r="G19" s="393">
        <f t="shared" ref="G19:G26" si="5">F19-E19</f>
        <v>0</v>
      </c>
      <c r="I19" s="281">
        <f t="shared" ref="I19:O19" si="6">I16*$D$19</f>
        <v>0</v>
      </c>
      <c r="J19" s="281">
        <f t="shared" si="6"/>
        <v>0</v>
      </c>
      <c r="K19" s="281">
        <f t="shared" si="6"/>
        <v>0</v>
      </c>
      <c r="L19" s="281">
        <f t="shared" si="6"/>
        <v>0</v>
      </c>
      <c r="M19" s="281">
        <f t="shared" si="6"/>
        <v>0</v>
      </c>
      <c r="N19" s="281">
        <f t="shared" si="6"/>
        <v>0</v>
      </c>
      <c r="O19" s="281">
        <f t="shared" si="6"/>
        <v>0</v>
      </c>
      <c r="P19" s="155">
        <f t="shared" ref="P19:P26" si="7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Familiar'!N20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7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Familiar'!N21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7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Familiar'!N22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7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Familiar'!N23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7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Familiar'!N24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7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Familiar'!N25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7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Familiar'!N26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7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8">SUM(I19:I26)</f>
        <v>0</v>
      </c>
      <c r="J27" s="415">
        <f t="shared" si="8"/>
        <v>0</v>
      </c>
      <c r="K27" s="415">
        <f t="shared" si="8"/>
        <v>0</v>
      </c>
      <c r="L27" s="415">
        <f t="shared" si="8"/>
        <v>0</v>
      </c>
      <c r="M27" s="415">
        <f t="shared" si="8"/>
        <v>0</v>
      </c>
      <c r="N27" s="415">
        <f t="shared" si="8"/>
        <v>0</v>
      </c>
      <c r="O27" s="415">
        <f t="shared" si="8"/>
        <v>0</v>
      </c>
      <c r="P27" s="415">
        <f t="shared" si="8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 t="e">
        <f>F27/F16</f>
        <v>#DIV/0!</v>
      </c>
      <c r="G28" s="420"/>
      <c r="I28" s="419" t="e">
        <f t="shared" ref="I28:P28" si="9">I27/I16</f>
        <v>#DIV/0!</v>
      </c>
      <c r="J28" s="419" t="e">
        <f t="shared" si="9"/>
        <v>#DIV/0!</v>
      </c>
      <c r="K28" s="419" t="e">
        <f t="shared" si="9"/>
        <v>#DIV/0!</v>
      </c>
      <c r="L28" s="419" t="e">
        <f t="shared" si="9"/>
        <v>#DIV/0!</v>
      </c>
      <c r="M28" s="419" t="e">
        <f t="shared" si="9"/>
        <v>#DIV/0!</v>
      </c>
      <c r="N28" s="419" t="e">
        <f t="shared" si="9"/>
        <v>#DIV/0!</v>
      </c>
      <c r="O28" s="419" t="e">
        <f t="shared" si="9"/>
        <v>#DIV/0!</v>
      </c>
      <c r="P28" s="419" t="e">
        <f t="shared" si="9"/>
        <v>#DIV/0!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2.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Familiar'!N31</f>
        <v>0</v>
      </c>
      <c r="F31" s="392">
        <f t="shared" ref="F31:F62" si="10">P31</f>
        <v>0</v>
      </c>
      <c r="G31" s="393">
        <f t="shared" ref="G31:G62" si="11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2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Familiar'!N32</f>
        <v>0</v>
      </c>
      <c r="F32" s="392">
        <f t="shared" si="10"/>
        <v>0</v>
      </c>
      <c r="G32" s="393">
        <f t="shared" si="11"/>
        <v>0</v>
      </c>
      <c r="I32" s="281"/>
      <c r="J32" s="281"/>
      <c r="K32" s="281"/>
      <c r="L32" s="281"/>
      <c r="M32" s="281"/>
      <c r="N32" s="281"/>
      <c r="O32" s="281"/>
      <c r="P32" s="155">
        <f t="shared" si="12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Familiar'!N33</f>
        <v>0</v>
      </c>
      <c r="F33" s="392">
        <f t="shared" si="10"/>
        <v>0</v>
      </c>
      <c r="G33" s="393">
        <f t="shared" si="11"/>
        <v>0</v>
      </c>
      <c r="I33" s="281"/>
      <c r="J33" s="281"/>
      <c r="K33" s="281"/>
      <c r="L33" s="281"/>
      <c r="M33" s="281"/>
      <c r="N33" s="281"/>
      <c r="O33" s="281"/>
      <c r="P33" s="155">
        <f t="shared" si="12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Familiar'!N34</f>
        <v>0</v>
      </c>
      <c r="F34" s="392">
        <f t="shared" si="10"/>
        <v>0</v>
      </c>
      <c r="G34" s="393">
        <f t="shared" si="11"/>
        <v>0</v>
      </c>
      <c r="I34" s="281"/>
      <c r="J34" s="281"/>
      <c r="K34" s="281"/>
      <c r="L34" s="281"/>
      <c r="M34" s="281"/>
      <c r="N34" s="281"/>
      <c r="O34" s="281"/>
      <c r="P34" s="155">
        <f t="shared" si="12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Familiar'!N35</f>
        <v>184.7</v>
      </c>
      <c r="F35" s="392">
        <f t="shared" si="10"/>
        <v>0</v>
      </c>
      <c r="G35" s="393">
        <f t="shared" si="11"/>
        <v>184.7</v>
      </c>
      <c r="I35" s="281"/>
      <c r="J35" s="281"/>
      <c r="K35" s="281"/>
      <c r="L35" s="281"/>
      <c r="M35" s="281"/>
      <c r="N35" s="281"/>
      <c r="O35" s="281"/>
      <c r="P35" s="155">
        <f t="shared" si="12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Familiar'!N36</f>
        <v>50</v>
      </c>
      <c r="F36" s="392">
        <f t="shared" si="10"/>
        <v>0</v>
      </c>
      <c r="G36" s="393">
        <f t="shared" si="11"/>
        <v>50</v>
      </c>
      <c r="I36" s="281"/>
      <c r="J36" s="281"/>
      <c r="K36" s="281"/>
      <c r="L36" s="281"/>
      <c r="M36" s="281"/>
      <c r="N36" s="281"/>
      <c r="O36" s="281"/>
      <c r="P36" s="155">
        <f t="shared" si="12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Familiar'!N37</f>
        <v>0</v>
      </c>
      <c r="F37" s="392">
        <f t="shared" si="10"/>
        <v>0</v>
      </c>
      <c r="G37" s="393">
        <f t="shared" si="11"/>
        <v>0</v>
      </c>
      <c r="I37" s="281"/>
      <c r="J37" s="281"/>
      <c r="K37" s="281"/>
      <c r="L37" s="281"/>
      <c r="M37" s="281"/>
      <c r="N37" s="281"/>
      <c r="O37" s="281"/>
      <c r="P37" s="155">
        <f t="shared" si="12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Familiar'!N38</f>
        <v>0</v>
      </c>
      <c r="F38" s="392">
        <f t="shared" si="10"/>
        <v>0</v>
      </c>
      <c r="G38" s="393">
        <f t="shared" si="11"/>
        <v>0</v>
      </c>
      <c r="I38" s="281"/>
      <c r="J38" s="281"/>
      <c r="K38" s="281"/>
      <c r="L38" s="281"/>
      <c r="M38" s="281"/>
      <c r="N38" s="281"/>
      <c r="O38" s="281"/>
      <c r="P38" s="155">
        <f t="shared" si="12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Familiar'!N39</f>
        <v>0</v>
      </c>
      <c r="F39" s="392">
        <f t="shared" si="10"/>
        <v>0</v>
      </c>
      <c r="G39" s="393">
        <f t="shared" si="11"/>
        <v>0</v>
      </c>
      <c r="I39" s="281"/>
      <c r="J39" s="281"/>
      <c r="K39" s="281"/>
      <c r="L39" s="281"/>
      <c r="M39" s="281"/>
      <c r="N39" s="281"/>
      <c r="O39" s="281"/>
      <c r="P39" s="155">
        <f t="shared" si="12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Familiar'!N40</f>
        <v>3100</v>
      </c>
      <c r="F40" s="392">
        <f t="shared" si="10"/>
        <v>0</v>
      </c>
      <c r="G40" s="393">
        <f t="shared" si="11"/>
        <v>3100</v>
      </c>
      <c r="I40" s="281"/>
      <c r="J40" s="281"/>
      <c r="K40" s="281"/>
      <c r="L40" s="281"/>
      <c r="M40" s="281"/>
      <c r="N40" s="281"/>
      <c r="O40" s="281"/>
      <c r="P40" s="155">
        <f t="shared" si="12"/>
        <v>0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Familiar'!N41</f>
        <v>0</v>
      </c>
      <c r="F41" s="392">
        <f t="shared" si="10"/>
        <v>0</v>
      </c>
      <c r="G41" s="393">
        <f t="shared" si="11"/>
        <v>0</v>
      </c>
      <c r="I41" s="281"/>
      <c r="J41" s="281"/>
      <c r="K41" s="281"/>
      <c r="L41" s="281"/>
      <c r="M41" s="281"/>
      <c r="N41" s="281"/>
      <c r="O41" s="281"/>
      <c r="P41" s="155">
        <f t="shared" si="12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Familiar'!N42</f>
        <v>0</v>
      </c>
      <c r="F42" s="392">
        <f t="shared" si="10"/>
        <v>0</v>
      </c>
      <c r="G42" s="393">
        <f t="shared" si="11"/>
        <v>0</v>
      </c>
      <c r="I42" s="281"/>
      <c r="J42" s="281"/>
      <c r="K42" s="281"/>
      <c r="L42" s="281"/>
      <c r="M42" s="281"/>
      <c r="N42" s="281"/>
      <c r="O42" s="281"/>
      <c r="P42" s="134">
        <f t="shared" si="12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Familiar'!N43</f>
        <v>0</v>
      </c>
      <c r="F43" s="392">
        <f t="shared" si="10"/>
        <v>0</v>
      </c>
      <c r="G43" s="393">
        <f t="shared" si="11"/>
        <v>0</v>
      </c>
      <c r="I43" s="281"/>
      <c r="J43" s="281"/>
      <c r="K43" s="281"/>
      <c r="L43" s="281"/>
      <c r="M43" s="281"/>
      <c r="N43" s="281"/>
      <c r="O43" s="281"/>
      <c r="P43" s="155">
        <f t="shared" si="12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Familiar'!N44</f>
        <v>0</v>
      </c>
      <c r="F44" s="392">
        <f t="shared" si="10"/>
        <v>0</v>
      </c>
      <c r="G44" s="393">
        <f t="shared" si="11"/>
        <v>0</v>
      </c>
      <c r="I44" s="281"/>
      <c r="J44" s="281"/>
      <c r="K44" s="281"/>
      <c r="L44" s="281"/>
      <c r="M44" s="281"/>
      <c r="N44" s="281"/>
      <c r="O44" s="281"/>
      <c r="P44" s="155">
        <f t="shared" si="12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Familiar'!N45</f>
        <v>0</v>
      </c>
      <c r="F45" s="392">
        <f t="shared" si="10"/>
        <v>0</v>
      </c>
      <c r="G45" s="393">
        <f t="shared" si="11"/>
        <v>0</v>
      </c>
      <c r="I45" s="281"/>
      <c r="J45" s="281"/>
      <c r="K45" s="281"/>
      <c r="L45" s="281"/>
      <c r="M45" s="281"/>
      <c r="N45" s="281"/>
      <c r="O45" s="281"/>
      <c r="P45" s="155">
        <f t="shared" si="12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Familiar'!N46</f>
        <v>400</v>
      </c>
      <c r="F46" s="392">
        <f t="shared" si="10"/>
        <v>0</v>
      </c>
      <c r="G46" s="393">
        <f t="shared" si="11"/>
        <v>400</v>
      </c>
      <c r="I46" s="281"/>
      <c r="J46" s="281"/>
      <c r="K46" s="281"/>
      <c r="L46" s="281"/>
      <c r="M46" s="281"/>
      <c r="N46" s="281"/>
      <c r="O46" s="281"/>
      <c r="P46" s="155">
        <f t="shared" si="12"/>
        <v>0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Familiar'!N47</f>
        <v>0</v>
      </c>
      <c r="F47" s="392">
        <f t="shared" si="10"/>
        <v>0</v>
      </c>
      <c r="G47" s="393">
        <f t="shared" si="11"/>
        <v>0</v>
      </c>
      <c r="I47" s="281"/>
      <c r="J47" s="281"/>
      <c r="K47" s="281"/>
      <c r="L47" s="281"/>
      <c r="M47" s="281"/>
      <c r="N47" s="281"/>
      <c r="O47" s="281"/>
      <c r="P47" s="155">
        <f t="shared" si="12"/>
        <v>0</v>
      </c>
      <c r="Q47" s="412"/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Familiar'!N48</f>
        <v>0</v>
      </c>
      <c r="F48" s="392">
        <f t="shared" si="10"/>
        <v>0</v>
      </c>
      <c r="G48" s="393">
        <f t="shared" si="11"/>
        <v>0</v>
      </c>
      <c r="I48" s="281"/>
      <c r="J48" s="281"/>
      <c r="K48" s="281"/>
      <c r="L48" s="281"/>
      <c r="M48" s="281"/>
      <c r="N48" s="281"/>
      <c r="O48" s="281"/>
      <c r="P48" s="155">
        <f t="shared" si="12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Familiar'!N49</f>
        <v>0</v>
      </c>
      <c r="F49" s="392">
        <f t="shared" si="10"/>
        <v>0</v>
      </c>
      <c r="G49" s="393">
        <f t="shared" si="11"/>
        <v>0</v>
      </c>
      <c r="I49" s="281"/>
      <c r="J49" s="281"/>
      <c r="K49" s="281"/>
      <c r="L49" s="281"/>
      <c r="M49" s="281"/>
      <c r="N49" s="281"/>
      <c r="O49" s="281"/>
      <c r="P49" s="155">
        <f t="shared" si="12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Familiar'!N50</f>
        <v>0</v>
      </c>
      <c r="F50" s="392">
        <f t="shared" si="10"/>
        <v>0</v>
      </c>
      <c r="G50" s="393">
        <f t="shared" si="11"/>
        <v>0</v>
      </c>
      <c r="I50" s="281"/>
      <c r="J50" s="281"/>
      <c r="K50" s="281"/>
      <c r="L50" s="281"/>
      <c r="M50" s="281"/>
      <c r="N50" s="281"/>
      <c r="O50" s="281"/>
      <c r="P50" s="155">
        <f t="shared" si="12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Familiar'!N51</f>
        <v>0</v>
      </c>
      <c r="F51" s="392">
        <f t="shared" si="10"/>
        <v>0</v>
      </c>
      <c r="G51" s="393">
        <f t="shared" si="11"/>
        <v>0</v>
      </c>
      <c r="I51" s="299"/>
      <c r="J51" s="281"/>
      <c r="K51" s="281"/>
      <c r="L51" s="281"/>
      <c r="M51" s="281"/>
      <c r="N51" s="281"/>
      <c r="O51" s="281"/>
      <c r="P51" s="155">
        <f t="shared" si="12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Familiar'!N52</f>
        <v>0</v>
      </c>
      <c r="F52" s="392">
        <f t="shared" si="10"/>
        <v>0</v>
      </c>
      <c r="G52" s="393">
        <f t="shared" si="11"/>
        <v>0</v>
      </c>
      <c r="I52" s="281"/>
      <c r="J52" s="281"/>
      <c r="K52" s="281"/>
      <c r="L52" s="281"/>
      <c r="M52" s="281"/>
      <c r="N52" s="281"/>
      <c r="O52" s="281"/>
      <c r="P52" s="155">
        <f t="shared" si="12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Familiar'!N53</f>
        <v>0</v>
      </c>
      <c r="F53" s="392">
        <f t="shared" si="10"/>
        <v>0</v>
      </c>
      <c r="G53" s="393">
        <f t="shared" si="11"/>
        <v>0</v>
      </c>
      <c r="I53" s="281"/>
      <c r="J53" s="281"/>
      <c r="K53" s="281"/>
      <c r="L53" s="281"/>
      <c r="M53" s="281"/>
      <c r="N53" s="281"/>
      <c r="O53" s="281"/>
      <c r="P53" s="155">
        <f t="shared" si="12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Familiar'!N54</f>
        <v>0</v>
      </c>
      <c r="F54" s="392">
        <f t="shared" si="10"/>
        <v>0</v>
      </c>
      <c r="G54" s="393">
        <f t="shared" si="11"/>
        <v>0</v>
      </c>
      <c r="I54" s="281"/>
      <c r="J54" s="281"/>
      <c r="K54" s="281"/>
      <c r="L54" s="281"/>
      <c r="M54" s="281"/>
      <c r="N54" s="281"/>
      <c r="O54" s="281"/>
      <c r="P54" s="155">
        <f t="shared" si="12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Familiar'!N55</f>
        <v>80</v>
      </c>
      <c r="F55" s="392">
        <f t="shared" si="10"/>
        <v>0</v>
      </c>
      <c r="G55" s="393">
        <f t="shared" si="11"/>
        <v>80</v>
      </c>
      <c r="I55" s="281"/>
      <c r="J55" s="281"/>
      <c r="K55" s="281"/>
      <c r="L55" s="281"/>
      <c r="M55" s="281"/>
      <c r="N55" s="281"/>
      <c r="O55" s="281"/>
      <c r="P55" s="155">
        <f t="shared" si="12"/>
        <v>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Familiar'!N56</f>
        <v>0</v>
      </c>
      <c r="F56" s="392">
        <f t="shared" si="10"/>
        <v>0</v>
      </c>
      <c r="G56" s="393">
        <f t="shared" si="11"/>
        <v>0</v>
      </c>
      <c r="I56" s="281"/>
      <c r="J56" s="281"/>
      <c r="K56" s="281"/>
      <c r="L56" s="281"/>
      <c r="M56" s="281"/>
      <c r="N56" s="281"/>
      <c r="O56" s="281"/>
      <c r="P56" s="155">
        <f t="shared" si="12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Familiar'!N57</f>
        <v>0</v>
      </c>
      <c r="F57" s="392">
        <f t="shared" si="10"/>
        <v>0</v>
      </c>
      <c r="G57" s="393">
        <f t="shared" si="11"/>
        <v>0</v>
      </c>
      <c r="I57" s="281"/>
      <c r="J57" s="281"/>
      <c r="K57" s="281"/>
      <c r="L57" s="281"/>
      <c r="M57" s="281"/>
      <c r="N57" s="281"/>
      <c r="O57" s="281"/>
      <c r="P57" s="155">
        <f t="shared" si="12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Familiar'!N58</f>
        <v>0</v>
      </c>
      <c r="F58" s="392">
        <f t="shared" si="10"/>
        <v>0</v>
      </c>
      <c r="G58" s="393">
        <f t="shared" si="11"/>
        <v>0</v>
      </c>
      <c r="I58" s="281"/>
      <c r="J58" s="281"/>
      <c r="K58" s="281"/>
      <c r="L58" s="281"/>
      <c r="M58" s="281"/>
      <c r="N58" s="281"/>
      <c r="O58" s="281"/>
      <c r="P58" s="155">
        <f t="shared" si="12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Familiar'!N59</f>
        <v>0</v>
      </c>
      <c r="F59" s="392">
        <f t="shared" si="10"/>
        <v>0</v>
      </c>
      <c r="G59" s="393">
        <f t="shared" si="11"/>
        <v>0</v>
      </c>
      <c r="I59" s="281"/>
      <c r="J59" s="281"/>
      <c r="K59" s="281"/>
      <c r="L59" s="281"/>
      <c r="M59" s="281"/>
      <c r="N59" s="281"/>
      <c r="O59" s="281"/>
      <c r="P59" s="155">
        <f t="shared" si="12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Familiar'!N60</f>
        <v>850</v>
      </c>
      <c r="F60" s="392">
        <f t="shared" si="10"/>
        <v>0</v>
      </c>
      <c r="G60" s="393">
        <f t="shared" si="11"/>
        <v>850</v>
      </c>
      <c r="I60" s="281"/>
      <c r="J60" s="281"/>
      <c r="K60" s="281"/>
      <c r="L60" s="281"/>
      <c r="M60" s="281"/>
      <c r="N60" s="281"/>
      <c r="O60" s="281"/>
      <c r="P60" s="155">
        <f t="shared" si="12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Familiar'!N61</f>
        <v>160</v>
      </c>
      <c r="F61" s="392">
        <f t="shared" si="10"/>
        <v>0</v>
      </c>
      <c r="G61" s="393">
        <f t="shared" si="11"/>
        <v>160</v>
      </c>
      <c r="I61" s="281"/>
      <c r="J61" s="281"/>
      <c r="K61" s="281"/>
      <c r="L61" s="281"/>
      <c r="M61" s="281"/>
      <c r="N61" s="281"/>
      <c r="O61" s="281"/>
      <c r="P61" s="155">
        <f t="shared" si="12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Familiar'!N62</f>
        <v>0</v>
      </c>
      <c r="F62" s="392">
        <f t="shared" si="10"/>
        <v>0</v>
      </c>
      <c r="G62" s="393">
        <f t="shared" si="11"/>
        <v>0</v>
      </c>
      <c r="I62" s="281"/>
      <c r="J62" s="281"/>
      <c r="K62" s="281"/>
      <c r="L62" s="281"/>
      <c r="M62" s="281"/>
      <c r="N62" s="281"/>
      <c r="O62" s="281"/>
      <c r="P62" s="155">
        <f t="shared" si="12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Familiar'!N63</f>
        <v>0</v>
      </c>
      <c r="F63" s="392">
        <f t="shared" ref="F63:F84" si="13">P63</f>
        <v>0</v>
      </c>
      <c r="G63" s="393">
        <f t="shared" ref="G63:G94" si="14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5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Familiar'!N64</f>
        <v>0</v>
      </c>
      <c r="F64" s="392">
        <f t="shared" si="13"/>
        <v>0</v>
      </c>
      <c r="G64" s="393">
        <f t="shared" si="14"/>
        <v>0</v>
      </c>
      <c r="I64" s="281"/>
      <c r="J64" s="281"/>
      <c r="K64" s="281"/>
      <c r="L64" s="281"/>
      <c r="M64" s="281"/>
      <c r="N64" s="281"/>
      <c r="O64" s="281"/>
      <c r="P64" s="155">
        <f t="shared" si="15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Familiar'!N65</f>
        <v>0</v>
      </c>
      <c r="F65" s="392">
        <f t="shared" si="13"/>
        <v>0</v>
      </c>
      <c r="G65" s="393">
        <f t="shared" si="14"/>
        <v>0</v>
      </c>
      <c r="I65" s="281"/>
      <c r="J65" s="281"/>
      <c r="K65" s="281"/>
      <c r="L65" s="281"/>
      <c r="M65" s="281"/>
      <c r="N65" s="281"/>
      <c r="O65" s="281"/>
      <c r="P65" s="155">
        <f t="shared" si="15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Familiar'!N66</f>
        <v>0</v>
      </c>
      <c r="F66" s="392">
        <f t="shared" si="13"/>
        <v>0</v>
      </c>
      <c r="G66" s="393">
        <f t="shared" si="14"/>
        <v>0</v>
      </c>
      <c r="I66" s="281"/>
      <c r="J66" s="281"/>
      <c r="K66" s="281"/>
      <c r="L66" s="281"/>
      <c r="M66" s="281"/>
      <c r="N66" s="281"/>
      <c r="O66" s="281"/>
      <c r="P66" s="155">
        <f t="shared" si="15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Familiar'!N67</f>
        <v>0</v>
      </c>
      <c r="F67" s="392">
        <f t="shared" si="13"/>
        <v>0</v>
      </c>
      <c r="G67" s="393">
        <f t="shared" si="14"/>
        <v>0</v>
      </c>
      <c r="I67" s="281"/>
      <c r="J67" s="281"/>
      <c r="K67" s="281"/>
      <c r="L67" s="281"/>
      <c r="M67" s="281"/>
      <c r="N67" s="281"/>
      <c r="O67" s="281"/>
      <c r="P67" s="155">
        <f t="shared" si="15"/>
        <v>0</v>
      </c>
      <c r="Q67" s="412"/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Familiar'!N68</f>
        <v>225</v>
      </c>
      <c r="F68" s="392">
        <f t="shared" si="13"/>
        <v>0</v>
      </c>
      <c r="G68" s="393">
        <f t="shared" si="14"/>
        <v>225</v>
      </c>
      <c r="I68" s="281"/>
      <c r="J68" s="281"/>
      <c r="K68" s="281"/>
      <c r="L68" s="281"/>
      <c r="M68" s="281"/>
      <c r="N68" s="281"/>
      <c r="O68" s="281"/>
      <c r="P68" s="155">
        <f t="shared" si="15"/>
        <v>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Familiar'!N69</f>
        <v>0</v>
      </c>
      <c r="F69" s="392">
        <f t="shared" si="13"/>
        <v>0</v>
      </c>
      <c r="G69" s="393">
        <f t="shared" si="14"/>
        <v>0</v>
      </c>
      <c r="I69" s="281"/>
      <c r="J69" s="281"/>
      <c r="K69" s="281"/>
      <c r="L69" s="281"/>
      <c r="M69" s="281"/>
      <c r="N69" s="281"/>
      <c r="O69" s="281"/>
      <c r="P69" s="155">
        <f t="shared" si="15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Familiar'!N70</f>
        <v>0</v>
      </c>
      <c r="F70" s="392">
        <f t="shared" si="13"/>
        <v>0</v>
      </c>
      <c r="G70" s="393">
        <f t="shared" si="14"/>
        <v>0</v>
      </c>
      <c r="I70" s="281"/>
      <c r="J70" s="281"/>
      <c r="K70" s="281"/>
      <c r="L70" s="281"/>
      <c r="M70" s="281"/>
      <c r="N70" s="281"/>
      <c r="O70" s="281"/>
      <c r="P70" s="155">
        <f t="shared" si="15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Familiar'!N71</f>
        <v>0</v>
      </c>
      <c r="F71" s="392">
        <f t="shared" si="13"/>
        <v>0</v>
      </c>
      <c r="G71" s="393">
        <f t="shared" si="14"/>
        <v>0</v>
      </c>
      <c r="I71" s="281"/>
      <c r="J71" s="281"/>
      <c r="K71" s="281"/>
      <c r="L71" s="281"/>
      <c r="M71" s="281"/>
      <c r="N71" s="281"/>
      <c r="O71" s="281"/>
      <c r="P71" s="155">
        <f t="shared" si="15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Familiar'!N72</f>
        <v>0</v>
      </c>
      <c r="F72" s="392">
        <f t="shared" si="13"/>
        <v>0</v>
      </c>
      <c r="G72" s="393">
        <f t="shared" si="14"/>
        <v>0</v>
      </c>
      <c r="I72" s="281"/>
      <c r="J72" s="281"/>
      <c r="K72" s="281"/>
      <c r="L72" s="281"/>
      <c r="M72" s="281"/>
      <c r="N72" s="281"/>
      <c r="O72" s="281"/>
      <c r="P72" s="155">
        <f t="shared" si="15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Familiar'!N73</f>
        <v>0</v>
      </c>
      <c r="F73" s="392">
        <f t="shared" si="13"/>
        <v>0</v>
      </c>
      <c r="G73" s="393">
        <f t="shared" si="14"/>
        <v>0</v>
      </c>
      <c r="I73" s="299"/>
      <c r="J73" s="281"/>
      <c r="K73" s="281"/>
      <c r="L73" s="281"/>
      <c r="M73" s="281"/>
      <c r="N73" s="281"/>
      <c r="O73" s="281"/>
      <c r="P73" s="155">
        <f t="shared" si="15"/>
        <v>0</v>
      </c>
      <c r="Q73" s="412"/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Familiar'!N74</f>
        <v>0</v>
      </c>
      <c r="F74" s="392">
        <f t="shared" si="13"/>
        <v>0</v>
      </c>
      <c r="G74" s="393">
        <f t="shared" si="14"/>
        <v>0</v>
      </c>
      <c r="I74" s="281"/>
      <c r="J74" s="281"/>
      <c r="K74" s="281"/>
      <c r="L74" s="281"/>
      <c r="M74" s="281"/>
      <c r="N74" s="281"/>
      <c r="O74" s="281"/>
      <c r="P74" s="155">
        <f t="shared" si="15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Familiar'!N75</f>
        <v>0</v>
      </c>
      <c r="F75" s="392">
        <f t="shared" si="13"/>
        <v>0</v>
      </c>
      <c r="G75" s="393">
        <f t="shared" si="14"/>
        <v>0</v>
      </c>
      <c r="I75" s="281"/>
      <c r="J75" s="281"/>
      <c r="K75" s="281"/>
      <c r="L75" s="281"/>
      <c r="M75" s="281"/>
      <c r="N75" s="281"/>
      <c r="O75" s="281"/>
      <c r="P75" s="155">
        <f t="shared" si="15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Familiar'!N76</f>
        <v>0</v>
      </c>
      <c r="F76" s="392">
        <f t="shared" si="13"/>
        <v>0</v>
      </c>
      <c r="G76" s="393">
        <f t="shared" si="14"/>
        <v>0</v>
      </c>
      <c r="I76" s="281"/>
      <c r="J76" s="281"/>
      <c r="K76" s="281"/>
      <c r="L76" s="281"/>
      <c r="M76" s="281"/>
      <c r="N76" s="281"/>
      <c r="O76" s="281"/>
      <c r="P76" s="155">
        <f t="shared" si="15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Familiar'!N77</f>
        <v>240</v>
      </c>
      <c r="F77" s="392">
        <f t="shared" si="13"/>
        <v>0</v>
      </c>
      <c r="G77" s="393">
        <f t="shared" si="14"/>
        <v>240</v>
      </c>
      <c r="I77" s="281"/>
      <c r="J77" s="281"/>
      <c r="K77" s="281"/>
      <c r="L77" s="281"/>
      <c r="M77" s="281"/>
      <c r="N77" s="281"/>
      <c r="O77" s="281"/>
      <c r="P77" s="155">
        <f t="shared" si="15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Familiar'!N78</f>
        <v>0</v>
      </c>
      <c r="F78" s="392">
        <f t="shared" si="13"/>
        <v>0</v>
      </c>
      <c r="G78" s="393">
        <f t="shared" si="14"/>
        <v>0</v>
      </c>
      <c r="I78" s="281"/>
      <c r="J78" s="281"/>
      <c r="K78" s="281"/>
      <c r="L78" s="281"/>
      <c r="M78" s="281"/>
      <c r="N78" s="281"/>
      <c r="O78" s="281"/>
      <c r="P78" s="155">
        <f t="shared" si="15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Familiar'!N79</f>
        <v>0</v>
      </c>
      <c r="F79" s="392">
        <f t="shared" si="13"/>
        <v>0</v>
      </c>
      <c r="G79" s="393">
        <f t="shared" si="14"/>
        <v>0</v>
      </c>
      <c r="I79" s="281"/>
      <c r="J79" s="281"/>
      <c r="K79" s="281"/>
      <c r="L79" s="281"/>
      <c r="M79" s="281"/>
      <c r="N79" s="281"/>
      <c r="O79" s="281"/>
      <c r="P79" s="155">
        <f t="shared" si="15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Familiar'!N80</f>
        <v>50</v>
      </c>
      <c r="F80" s="392">
        <f t="shared" si="13"/>
        <v>0</v>
      </c>
      <c r="G80" s="393">
        <f t="shared" si="14"/>
        <v>50</v>
      </c>
      <c r="I80" s="281"/>
      <c r="J80" s="281"/>
      <c r="K80" s="281"/>
      <c r="L80" s="281"/>
      <c r="M80" s="281"/>
      <c r="N80" s="281"/>
      <c r="O80" s="281"/>
      <c r="P80" s="155">
        <f t="shared" si="15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Familiar'!N81</f>
        <v>0</v>
      </c>
      <c r="F81" s="392">
        <f t="shared" si="13"/>
        <v>0</v>
      </c>
      <c r="G81" s="393">
        <f t="shared" si="14"/>
        <v>0</v>
      </c>
      <c r="I81" s="281"/>
      <c r="J81" s="281"/>
      <c r="K81" s="281"/>
      <c r="L81" s="281"/>
      <c r="M81" s="281"/>
      <c r="N81" s="281"/>
      <c r="O81" s="281"/>
      <c r="P81" s="155">
        <f t="shared" si="15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Familiar'!N82</f>
        <v>0</v>
      </c>
      <c r="F82" s="392">
        <f t="shared" si="13"/>
        <v>0</v>
      </c>
      <c r="G82" s="393">
        <f t="shared" si="14"/>
        <v>0</v>
      </c>
      <c r="I82" s="281"/>
      <c r="J82" s="281"/>
      <c r="K82" s="281"/>
      <c r="L82" s="281"/>
      <c r="M82" s="281"/>
      <c r="N82" s="281"/>
      <c r="O82" s="281"/>
      <c r="P82" s="155">
        <f t="shared" si="15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Familiar'!N83</f>
        <v>0</v>
      </c>
      <c r="F83" s="392">
        <f t="shared" si="13"/>
        <v>0</v>
      </c>
      <c r="G83" s="393">
        <f t="shared" si="14"/>
        <v>0</v>
      </c>
      <c r="I83" s="281"/>
      <c r="J83" s="281"/>
      <c r="K83" s="281"/>
      <c r="L83" s="281"/>
      <c r="M83" s="281"/>
      <c r="N83" s="281"/>
      <c r="O83" s="281"/>
      <c r="P83" s="155">
        <f t="shared" si="15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Familiar'!N84</f>
        <v>0</v>
      </c>
      <c r="F84" s="392">
        <f t="shared" si="13"/>
        <v>0</v>
      </c>
      <c r="G84" s="393">
        <f t="shared" si="14"/>
        <v>0</v>
      </c>
      <c r="I84" s="281"/>
      <c r="J84" s="281"/>
      <c r="K84" s="281"/>
      <c r="L84" s="281"/>
      <c r="M84" s="281"/>
      <c r="N84" s="281"/>
      <c r="O84" s="281"/>
      <c r="P84" s="155">
        <f t="shared" si="15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5339.7</v>
      </c>
      <c r="F85" s="305">
        <f>SUM(F31:F84)</f>
        <v>0</v>
      </c>
      <c r="G85" s="436">
        <f>SUM(G31:G84)</f>
        <v>5339.7</v>
      </c>
      <c r="I85" s="305">
        <f t="shared" ref="I85:P85" si="16">SUM(I31:I84)</f>
        <v>0</v>
      </c>
      <c r="J85" s="305">
        <f t="shared" si="16"/>
        <v>0</v>
      </c>
      <c r="K85" s="305">
        <f t="shared" si="16"/>
        <v>0</v>
      </c>
      <c r="L85" s="305">
        <f t="shared" si="16"/>
        <v>0</v>
      </c>
      <c r="M85" s="305">
        <f t="shared" si="16"/>
        <v>0</v>
      </c>
      <c r="N85" s="305">
        <f t="shared" si="16"/>
        <v>0</v>
      </c>
      <c r="O85" s="305">
        <f t="shared" si="16"/>
        <v>0</v>
      </c>
      <c r="P85" s="305">
        <f t="shared" si="16"/>
        <v>0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0.70715137067938016</v>
      </c>
      <c r="F86" s="309" t="e">
        <f>F85/F16</f>
        <v>#DIV/0!</v>
      </c>
      <c r="G86" s="310"/>
      <c r="I86" s="309" t="e">
        <f t="shared" ref="I86:P86" si="17">I85/I16</f>
        <v>#DIV/0!</v>
      </c>
      <c r="J86" s="309" t="e">
        <f t="shared" si="17"/>
        <v>#DIV/0!</v>
      </c>
      <c r="K86" s="309" t="e">
        <f t="shared" si="17"/>
        <v>#DIV/0!</v>
      </c>
      <c r="L86" s="309" t="e">
        <f t="shared" si="17"/>
        <v>#DIV/0!</v>
      </c>
      <c r="M86" s="309" t="e">
        <f t="shared" si="17"/>
        <v>#DIV/0!</v>
      </c>
      <c r="N86" s="309" t="e">
        <f t="shared" si="17"/>
        <v>#DIV/0!</v>
      </c>
      <c r="O86" s="309" t="e">
        <f t="shared" si="17"/>
        <v>#DIV/0!</v>
      </c>
      <c r="P86" s="309" t="e">
        <f t="shared" si="17"/>
        <v>#DIV/0!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Familiar'!N87</f>
        <v>30</v>
      </c>
      <c r="F87" s="392">
        <f t="shared" ref="F87:F98" si="18">P87</f>
        <v>0</v>
      </c>
      <c r="G87" s="393">
        <f t="shared" ref="G87:G98" si="19">E87-F87</f>
        <v>30</v>
      </c>
      <c r="I87" s="281"/>
      <c r="J87" s="281"/>
      <c r="K87" s="281"/>
      <c r="L87" s="281"/>
      <c r="M87" s="281"/>
      <c r="N87" s="281"/>
      <c r="O87" s="281"/>
      <c r="P87" s="155">
        <f t="shared" ref="P87:P98" si="20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Familiar'!N88</f>
        <v>0</v>
      </c>
      <c r="F88" s="392">
        <f t="shared" si="18"/>
        <v>0</v>
      </c>
      <c r="G88" s="393">
        <f t="shared" si="19"/>
        <v>0</v>
      </c>
      <c r="I88" s="281"/>
      <c r="J88" s="281"/>
      <c r="K88" s="281"/>
      <c r="L88" s="281"/>
      <c r="M88" s="281"/>
      <c r="N88" s="281"/>
      <c r="O88" s="281"/>
      <c r="P88" s="155">
        <f t="shared" si="20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Familiar'!N89</f>
        <v>0</v>
      </c>
      <c r="F89" s="392">
        <f t="shared" si="18"/>
        <v>0</v>
      </c>
      <c r="G89" s="393">
        <f t="shared" si="19"/>
        <v>0</v>
      </c>
      <c r="I89" s="281"/>
      <c r="J89" s="281"/>
      <c r="K89" s="281"/>
      <c r="L89" s="281"/>
      <c r="M89" s="281"/>
      <c r="N89" s="281"/>
      <c r="O89" s="281"/>
      <c r="P89" s="155">
        <f t="shared" si="20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Familiar'!N90</f>
        <v>0</v>
      </c>
      <c r="F90" s="392">
        <f t="shared" si="18"/>
        <v>0</v>
      </c>
      <c r="G90" s="393">
        <f t="shared" si="19"/>
        <v>0</v>
      </c>
      <c r="I90" s="281"/>
      <c r="J90" s="281"/>
      <c r="K90" s="281"/>
      <c r="L90" s="281"/>
      <c r="M90" s="281"/>
      <c r="N90" s="281"/>
      <c r="O90" s="281"/>
      <c r="P90" s="155">
        <f t="shared" si="20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Familiar'!N91</f>
        <v>0</v>
      </c>
      <c r="F91" s="392">
        <f t="shared" si="18"/>
        <v>0</v>
      </c>
      <c r="G91" s="393">
        <f t="shared" si="19"/>
        <v>0</v>
      </c>
      <c r="I91" s="281"/>
      <c r="J91" s="281"/>
      <c r="K91" s="281"/>
      <c r="L91" s="281"/>
      <c r="M91" s="281"/>
      <c r="N91" s="281"/>
      <c r="O91" s="281"/>
      <c r="P91" s="155">
        <f t="shared" si="20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Familiar'!N92</f>
        <v>0</v>
      </c>
      <c r="F92" s="392">
        <f t="shared" si="18"/>
        <v>0</v>
      </c>
      <c r="G92" s="393">
        <f t="shared" si="19"/>
        <v>0</v>
      </c>
      <c r="I92" s="281"/>
      <c r="J92" s="281"/>
      <c r="K92" s="281"/>
      <c r="L92" s="281"/>
      <c r="M92" s="281"/>
      <c r="N92" s="281"/>
      <c r="O92" s="281"/>
      <c r="P92" s="155">
        <f t="shared" si="20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Familiar'!N93</f>
        <v>150</v>
      </c>
      <c r="F93" s="392">
        <f t="shared" si="18"/>
        <v>0</v>
      </c>
      <c r="G93" s="393">
        <f t="shared" si="19"/>
        <v>150</v>
      </c>
      <c r="I93" s="281"/>
      <c r="J93" s="281"/>
      <c r="K93" s="281"/>
      <c r="L93" s="281"/>
      <c r="M93" s="281"/>
      <c r="N93" s="281"/>
      <c r="O93" s="281"/>
      <c r="P93" s="155">
        <f t="shared" si="20"/>
        <v>0</v>
      </c>
      <c r="Q93" s="412"/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Familiar'!N94</f>
        <v>0</v>
      </c>
      <c r="F94" s="392">
        <f t="shared" si="18"/>
        <v>0</v>
      </c>
      <c r="G94" s="393">
        <f t="shared" si="19"/>
        <v>0</v>
      </c>
      <c r="I94" s="281"/>
      <c r="J94" s="281"/>
      <c r="K94" s="281"/>
      <c r="L94" s="281"/>
      <c r="M94" s="281"/>
      <c r="N94" s="281"/>
      <c r="O94" s="281"/>
      <c r="P94" s="155">
        <f t="shared" si="20"/>
        <v>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Familiar'!N95</f>
        <v>0</v>
      </c>
      <c r="F95" s="392">
        <f t="shared" si="18"/>
        <v>0</v>
      </c>
      <c r="G95" s="393">
        <f t="shared" si="19"/>
        <v>0</v>
      </c>
      <c r="I95" s="281"/>
      <c r="J95" s="281"/>
      <c r="K95" s="281"/>
      <c r="L95" s="281"/>
      <c r="M95" s="281"/>
      <c r="N95" s="281"/>
      <c r="O95" s="281"/>
      <c r="P95" s="155">
        <f t="shared" si="20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Familiar'!N96</f>
        <v>0</v>
      </c>
      <c r="F96" s="392">
        <f t="shared" si="18"/>
        <v>0</v>
      </c>
      <c r="G96" s="393">
        <f t="shared" si="19"/>
        <v>0</v>
      </c>
      <c r="I96" s="281"/>
      <c r="J96" s="281"/>
      <c r="K96" s="281"/>
      <c r="L96" s="281"/>
      <c r="M96" s="281"/>
      <c r="N96" s="281"/>
      <c r="O96" s="281"/>
      <c r="P96" s="155">
        <f t="shared" si="20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Familiar'!N97</f>
        <v>0</v>
      </c>
      <c r="F97" s="392">
        <f t="shared" si="18"/>
        <v>0</v>
      </c>
      <c r="G97" s="393">
        <f t="shared" si="19"/>
        <v>0</v>
      </c>
      <c r="I97" s="281"/>
      <c r="J97" s="281"/>
      <c r="K97" s="281"/>
      <c r="L97" s="281"/>
      <c r="M97" s="281"/>
      <c r="N97" s="281"/>
      <c r="O97" s="281"/>
      <c r="P97" s="155">
        <f t="shared" si="20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Familiar'!N98</f>
        <v>0</v>
      </c>
      <c r="F98" s="392">
        <f t="shared" si="18"/>
        <v>0</v>
      </c>
      <c r="G98" s="393">
        <f t="shared" si="19"/>
        <v>0</v>
      </c>
      <c r="I98" s="281"/>
      <c r="J98" s="281"/>
      <c r="K98" s="281"/>
      <c r="L98" s="281"/>
      <c r="M98" s="281"/>
      <c r="N98" s="281"/>
      <c r="O98" s="281"/>
      <c r="P98" s="155">
        <f t="shared" si="20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180</v>
      </c>
      <c r="F99" s="314">
        <f>SUM(F87:F98)</f>
        <v>0</v>
      </c>
      <c r="G99" s="315">
        <f>SUM(G87:G98)</f>
        <v>180</v>
      </c>
      <c r="I99" s="314">
        <f t="shared" ref="I99:P99" si="21">SUM(I87:I98)</f>
        <v>0</v>
      </c>
      <c r="J99" s="314">
        <f t="shared" si="21"/>
        <v>0</v>
      </c>
      <c r="K99" s="314">
        <f t="shared" si="21"/>
        <v>0</v>
      </c>
      <c r="L99" s="314">
        <f t="shared" si="21"/>
        <v>0</v>
      </c>
      <c r="M99" s="314">
        <f t="shared" si="21"/>
        <v>0</v>
      </c>
      <c r="N99" s="314">
        <f t="shared" si="21"/>
        <v>0</v>
      </c>
      <c r="O99" s="314">
        <f t="shared" si="21"/>
        <v>0</v>
      </c>
      <c r="P99" s="314">
        <f t="shared" si="21"/>
        <v>0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2.3837902264600714E-2</v>
      </c>
      <c r="F100" s="440" t="e">
        <f>F99/F16</f>
        <v>#DIV/0!</v>
      </c>
      <c r="G100" s="441"/>
      <c r="I100" s="440" t="e">
        <f t="shared" ref="I100:P100" si="22">I99/I16</f>
        <v>#DIV/0!</v>
      </c>
      <c r="J100" s="440" t="e">
        <f t="shared" si="22"/>
        <v>#DIV/0!</v>
      </c>
      <c r="K100" s="440" t="e">
        <f t="shared" si="22"/>
        <v>#DIV/0!</v>
      </c>
      <c r="L100" s="440" t="e">
        <f t="shared" si="22"/>
        <v>#DIV/0!</v>
      </c>
      <c r="M100" s="440" t="e">
        <f t="shared" si="22"/>
        <v>#DIV/0!</v>
      </c>
      <c r="N100" s="440" t="e">
        <f t="shared" si="22"/>
        <v>#DIV/0!</v>
      </c>
      <c r="O100" s="440" t="e">
        <f t="shared" si="22"/>
        <v>#DIV/0!</v>
      </c>
      <c r="P100" s="495" t="e">
        <f t="shared" si="22"/>
        <v>#DIV/0!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Familiar'!N101</f>
        <v>850</v>
      </c>
      <c r="F101" s="392">
        <f>P101</f>
        <v>0</v>
      </c>
      <c r="G101" s="393">
        <f>E101-F101</f>
        <v>850</v>
      </c>
      <c r="I101" s="281"/>
      <c r="J101" s="281"/>
      <c r="K101" s="281"/>
      <c r="L101" s="281"/>
      <c r="M101" s="281"/>
      <c r="N101" s="281"/>
      <c r="O101" s="281"/>
      <c r="P101" s="155">
        <f>SUM(I101:O101)</f>
        <v>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Familiar'!N102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Familiar'!N103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Familiar'!N104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0</v>
      </c>
      <c r="G105" s="445">
        <f>SUM(G101:G104)</f>
        <v>850</v>
      </c>
      <c r="I105" s="444">
        <f t="shared" ref="I105:P105" si="23">SUM(I101:I104)</f>
        <v>0</v>
      </c>
      <c r="J105" s="444">
        <f t="shared" si="23"/>
        <v>0</v>
      </c>
      <c r="K105" s="444">
        <f t="shared" si="23"/>
        <v>0</v>
      </c>
      <c r="L105" s="444">
        <f t="shared" si="23"/>
        <v>0</v>
      </c>
      <c r="M105" s="444">
        <f t="shared" si="23"/>
        <v>0</v>
      </c>
      <c r="N105" s="444">
        <f t="shared" si="23"/>
        <v>0</v>
      </c>
      <c r="O105" s="444">
        <f t="shared" si="23"/>
        <v>0</v>
      </c>
      <c r="P105" s="444">
        <f t="shared" si="23"/>
        <v>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0.11256787180505894</v>
      </c>
      <c r="F106" s="324" t="e">
        <f>F105/F16</f>
        <v>#DIV/0!</v>
      </c>
      <c r="G106" s="448"/>
      <c r="I106" s="324" t="e">
        <f t="shared" ref="I106:P106" si="24">I105/I16</f>
        <v>#DIV/0!</v>
      </c>
      <c r="J106" s="324" t="e">
        <f t="shared" si="24"/>
        <v>#DIV/0!</v>
      </c>
      <c r="K106" s="324" t="e">
        <f t="shared" si="24"/>
        <v>#DIV/0!</v>
      </c>
      <c r="L106" s="324" t="e">
        <f t="shared" si="24"/>
        <v>#DIV/0!</v>
      </c>
      <c r="M106" s="324" t="e">
        <f t="shared" si="24"/>
        <v>#DIV/0!</v>
      </c>
      <c r="N106" s="324" t="e">
        <f t="shared" si="24"/>
        <v>#DIV/0!</v>
      </c>
      <c r="O106" s="324" t="e">
        <f t="shared" si="24"/>
        <v>#DIV/0!</v>
      </c>
      <c r="P106" s="324" t="e">
        <f t="shared" si="24"/>
        <v>#DIV/0!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Familiar'!N107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Familiar'!N108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Familiar'!N109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Familiar'!N110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5">SUM(I107:I110)</f>
        <v>0</v>
      </c>
      <c r="J111" s="450">
        <f t="shared" si="25"/>
        <v>0</v>
      </c>
      <c r="K111" s="450">
        <f t="shared" si="25"/>
        <v>0</v>
      </c>
      <c r="L111" s="450">
        <f t="shared" si="25"/>
        <v>0</v>
      </c>
      <c r="M111" s="450">
        <f t="shared" si="25"/>
        <v>0</v>
      </c>
      <c r="N111" s="450">
        <f t="shared" si="25"/>
        <v>0</v>
      </c>
      <c r="O111" s="450">
        <f t="shared" si="25"/>
        <v>0</v>
      </c>
      <c r="P111" s="450">
        <f t="shared" si="25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331">
        <f>E111/E16</f>
        <v>0</v>
      </c>
      <c r="F112" s="331" t="e">
        <f>F111/F16</f>
        <v>#DIV/0!</v>
      </c>
      <c r="G112" s="454"/>
      <c r="I112" s="331" t="e">
        <f>#DIV/0!</f>
        <v>#DIV/0!</v>
      </c>
      <c r="J112" s="331" t="e">
        <f t="shared" ref="J112:P112" si="26">J111/J16</f>
        <v>#DIV/0!</v>
      </c>
      <c r="K112" s="331" t="e">
        <f t="shared" si="26"/>
        <v>#DIV/0!</v>
      </c>
      <c r="L112" s="331" t="e">
        <f t="shared" si="26"/>
        <v>#DIV/0!</v>
      </c>
      <c r="M112" s="331" t="e">
        <f t="shared" si="26"/>
        <v>#DIV/0!</v>
      </c>
      <c r="N112" s="331" t="e">
        <f t="shared" si="26"/>
        <v>#DIV/0!</v>
      </c>
      <c r="O112" s="331" t="e">
        <f t="shared" si="26"/>
        <v>#DIV/0!</v>
      </c>
      <c r="P112" s="331" t="e">
        <f t="shared" si="26"/>
        <v>#DIV/0!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Familiar'!N113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Familiar'!N114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Familiar'!N115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7">SUM(I113:I115)</f>
        <v>0</v>
      </c>
      <c r="J116" s="457">
        <f t="shared" si="27"/>
        <v>0</v>
      </c>
      <c r="K116" s="457">
        <f t="shared" si="27"/>
        <v>0</v>
      </c>
      <c r="L116" s="457">
        <f t="shared" si="27"/>
        <v>0</v>
      </c>
      <c r="M116" s="457">
        <f t="shared" si="27"/>
        <v>0</v>
      </c>
      <c r="N116" s="457">
        <f t="shared" si="27"/>
        <v>0</v>
      </c>
      <c r="O116" s="457">
        <f t="shared" si="27"/>
        <v>0</v>
      </c>
      <c r="P116" s="457">
        <f t="shared" si="27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 t="e">
        <f>F116/F16</f>
        <v>#DIV/0!</v>
      </c>
      <c r="G117" s="460"/>
      <c r="I117" s="459" t="e">
        <f t="shared" ref="I117:P117" si="28">I116/I16</f>
        <v>#DIV/0!</v>
      </c>
      <c r="J117" s="459" t="e">
        <f t="shared" si="28"/>
        <v>#DIV/0!</v>
      </c>
      <c r="K117" s="459" t="e">
        <f t="shared" si="28"/>
        <v>#DIV/0!</v>
      </c>
      <c r="L117" s="459" t="e">
        <f t="shared" si="28"/>
        <v>#DIV/0!</v>
      </c>
      <c r="M117" s="459" t="e">
        <f t="shared" si="28"/>
        <v>#DIV/0!</v>
      </c>
      <c r="N117" s="459" t="e">
        <f t="shared" si="28"/>
        <v>#DIV/0!</v>
      </c>
      <c r="O117" s="459" t="e">
        <f t="shared" si="28"/>
        <v>#DIV/0!</v>
      </c>
      <c r="P117" s="459" t="e">
        <f t="shared" si="28"/>
        <v>#DIV/0!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6369.7</v>
      </c>
      <c r="F118" s="305">
        <f>F85+F99+F105+F111+F116</f>
        <v>0</v>
      </c>
      <c r="G118" s="436">
        <f>SUM(G81:G117)</f>
        <v>7399.7</v>
      </c>
      <c r="I118" s="305">
        <f t="shared" ref="I118:P118" si="29">I85+I99+I105+I111+I116</f>
        <v>0</v>
      </c>
      <c r="J118" s="305">
        <f t="shared" si="29"/>
        <v>0</v>
      </c>
      <c r="K118" s="305">
        <f t="shared" si="29"/>
        <v>0</v>
      </c>
      <c r="L118" s="305">
        <f t="shared" si="29"/>
        <v>0</v>
      </c>
      <c r="M118" s="305">
        <f t="shared" si="29"/>
        <v>0</v>
      </c>
      <c r="N118" s="305">
        <f t="shared" si="29"/>
        <v>0</v>
      </c>
      <c r="O118" s="305">
        <f t="shared" si="29"/>
        <v>0</v>
      </c>
      <c r="P118" s="305">
        <f t="shared" si="29"/>
        <v>0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0.84355714474903987</v>
      </c>
      <c r="F119" s="309" t="e">
        <f>F118/F16</f>
        <v>#DIV/0!</v>
      </c>
      <c r="G119" s="310"/>
      <c r="I119" s="309" t="e">
        <f t="shared" ref="I119:P119" si="30">I118/I16</f>
        <v>#DIV/0!</v>
      </c>
      <c r="J119" s="309" t="e">
        <f t="shared" si="30"/>
        <v>#DIV/0!</v>
      </c>
      <c r="K119" s="309" t="e">
        <f t="shared" si="30"/>
        <v>#DIV/0!</v>
      </c>
      <c r="L119" s="309" t="e">
        <f t="shared" si="30"/>
        <v>#DIV/0!</v>
      </c>
      <c r="M119" s="309" t="e">
        <f t="shared" si="30"/>
        <v>#DIV/0!</v>
      </c>
      <c r="N119" s="309" t="e">
        <f t="shared" si="30"/>
        <v>#DIV/0!</v>
      </c>
      <c r="O119" s="309" t="e">
        <f t="shared" si="30"/>
        <v>#DIV/0!</v>
      </c>
      <c r="P119" s="309" t="e">
        <f t="shared" si="30"/>
        <v>#DIV/0!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Familiar'!N120</f>
        <v>39.9</v>
      </c>
      <c r="F120" s="392">
        <f t="shared" ref="F120:F164" si="31">P120</f>
        <v>0</v>
      </c>
      <c r="G120" s="393">
        <f t="shared" ref="G120:G164" si="32">E120-F120</f>
        <v>39.9</v>
      </c>
      <c r="I120" s="281"/>
      <c r="J120" s="281"/>
      <c r="K120" s="281"/>
      <c r="L120" s="281"/>
      <c r="M120" s="281"/>
      <c r="N120" s="281"/>
      <c r="O120" s="281"/>
      <c r="P120" s="155">
        <f t="shared" ref="P120:P164" si="33">SUM(I120:O120)</f>
        <v>0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Familiar'!N121</f>
        <v>0</v>
      </c>
      <c r="F121" s="392">
        <f t="shared" si="31"/>
        <v>0</v>
      </c>
      <c r="G121" s="393">
        <f t="shared" si="32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3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Familiar'!N122</f>
        <v>0</v>
      </c>
      <c r="F122" s="392">
        <f t="shared" si="31"/>
        <v>0</v>
      </c>
      <c r="G122" s="393">
        <f t="shared" si="32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3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Familiar'!N123</f>
        <v>0</v>
      </c>
      <c r="F123" s="392">
        <f t="shared" si="31"/>
        <v>0</v>
      </c>
      <c r="G123" s="393">
        <f t="shared" si="32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3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Familiar'!N124</f>
        <v>0</v>
      </c>
      <c r="F124" s="392">
        <f t="shared" si="31"/>
        <v>0</v>
      </c>
      <c r="G124" s="393">
        <f t="shared" si="32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3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Familiar'!N125</f>
        <v>0</v>
      </c>
      <c r="F125" s="392">
        <f t="shared" si="31"/>
        <v>0</v>
      </c>
      <c r="G125" s="393">
        <f t="shared" si="32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3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Familiar'!N126</f>
        <v>0</v>
      </c>
      <c r="F126" s="392">
        <f t="shared" si="31"/>
        <v>0</v>
      </c>
      <c r="G126" s="393">
        <f t="shared" si="32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3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Familiar'!N127</f>
        <v>0</v>
      </c>
      <c r="F127" s="392">
        <f t="shared" si="31"/>
        <v>0</v>
      </c>
      <c r="G127" s="393">
        <f t="shared" si="32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3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Familiar'!N128</f>
        <v>90</v>
      </c>
      <c r="F128" s="392">
        <f t="shared" si="31"/>
        <v>0</v>
      </c>
      <c r="G128" s="393">
        <f t="shared" si="32"/>
        <v>90</v>
      </c>
      <c r="I128" s="281"/>
      <c r="J128" s="281"/>
      <c r="K128" s="281"/>
      <c r="L128" s="281"/>
      <c r="M128" s="281"/>
      <c r="N128" s="281"/>
      <c r="O128" s="281"/>
      <c r="P128" s="155">
        <f t="shared" si="33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Familiar'!N129</f>
        <v>0</v>
      </c>
      <c r="F129" s="392">
        <f t="shared" si="31"/>
        <v>0</v>
      </c>
      <c r="G129" s="393">
        <f t="shared" si="32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3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Familiar'!N130</f>
        <v>70</v>
      </c>
      <c r="F130" s="392">
        <f t="shared" si="31"/>
        <v>0</v>
      </c>
      <c r="G130" s="393">
        <f t="shared" si="32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3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Familiar'!N131</f>
        <v>0</v>
      </c>
      <c r="F131" s="392">
        <f t="shared" si="31"/>
        <v>0</v>
      </c>
      <c r="G131" s="393">
        <f t="shared" si="32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3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Familiar'!N132</f>
        <v>0</v>
      </c>
      <c r="F132" s="392">
        <f t="shared" si="31"/>
        <v>0</v>
      </c>
      <c r="G132" s="393">
        <f t="shared" si="32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3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Familiar'!N133</f>
        <v>0</v>
      </c>
      <c r="F133" s="392">
        <f t="shared" si="31"/>
        <v>0</v>
      </c>
      <c r="G133" s="393">
        <f t="shared" si="32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3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Familiar'!N134</f>
        <v>500</v>
      </c>
      <c r="F134" s="392">
        <f t="shared" si="31"/>
        <v>0</v>
      </c>
      <c r="G134" s="393">
        <f t="shared" si="32"/>
        <v>500</v>
      </c>
      <c r="I134" s="281"/>
      <c r="J134" s="281"/>
      <c r="K134" s="281"/>
      <c r="L134" s="281"/>
      <c r="M134" s="281"/>
      <c r="N134" s="281"/>
      <c r="O134" s="281"/>
      <c r="P134" s="155">
        <f t="shared" si="33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Familiar'!N135</f>
        <v>0</v>
      </c>
      <c r="F135" s="392">
        <f t="shared" si="31"/>
        <v>0</v>
      </c>
      <c r="G135" s="393">
        <f t="shared" si="32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3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Familiar'!N136</f>
        <v>0</v>
      </c>
      <c r="F136" s="392">
        <f t="shared" si="31"/>
        <v>0</v>
      </c>
      <c r="G136" s="393">
        <f t="shared" si="32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3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Familiar'!N137</f>
        <v>0</v>
      </c>
      <c r="F137" s="392">
        <f t="shared" si="31"/>
        <v>0</v>
      </c>
      <c r="G137" s="393">
        <f t="shared" si="32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3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Familiar'!N138</f>
        <v>0</v>
      </c>
      <c r="F138" s="392">
        <f t="shared" si="31"/>
        <v>0</v>
      </c>
      <c r="G138" s="393">
        <f t="shared" si="32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3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Familiar'!N139</f>
        <v>0</v>
      </c>
      <c r="F139" s="392">
        <f t="shared" si="31"/>
        <v>0</v>
      </c>
      <c r="G139" s="393">
        <f t="shared" si="32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3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Familiar'!N140</f>
        <v>0</v>
      </c>
      <c r="F140" s="392">
        <f t="shared" si="31"/>
        <v>0</v>
      </c>
      <c r="G140" s="393">
        <f t="shared" si="32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3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Familiar'!N141</f>
        <v>0</v>
      </c>
      <c r="F141" s="392">
        <f t="shared" si="31"/>
        <v>0</v>
      </c>
      <c r="G141" s="393">
        <f t="shared" si="32"/>
        <v>0</v>
      </c>
      <c r="I141" s="281"/>
      <c r="J141" s="281"/>
      <c r="K141" s="281"/>
      <c r="L141" s="281"/>
      <c r="M141" s="281"/>
      <c r="N141" s="281"/>
      <c r="O141" s="281"/>
      <c r="P141" s="155">
        <f t="shared" si="33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Familiar'!N142</f>
        <v>0</v>
      </c>
      <c r="F142" s="392">
        <f t="shared" si="31"/>
        <v>0</v>
      </c>
      <c r="G142" s="393">
        <f t="shared" si="32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3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Familiar'!N143</f>
        <v>100</v>
      </c>
      <c r="F143" s="392">
        <f t="shared" si="31"/>
        <v>0</v>
      </c>
      <c r="G143" s="393">
        <f t="shared" si="32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3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Familiar'!N144</f>
        <v>0</v>
      </c>
      <c r="F144" s="392">
        <f t="shared" si="31"/>
        <v>0</v>
      </c>
      <c r="G144" s="393">
        <f t="shared" si="32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3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Familiar'!N145</f>
        <v>0</v>
      </c>
      <c r="F145" s="392">
        <f t="shared" si="31"/>
        <v>0</v>
      </c>
      <c r="G145" s="393">
        <f t="shared" si="32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3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Familiar'!N146</f>
        <v>100</v>
      </c>
      <c r="F146" s="392">
        <f t="shared" si="31"/>
        <v>0</v>
      </c>
      <c r="G146" s="393">
        <f t="shared" si="32"/>
        <v>100</v>
      </c>
      <c r="I146" s="281"/>
      <c r="J146" s="281"/>
      <c r="K146" s="281"/>
      <c r="L146" s="281"/>
      <c r="M146" s="281"/>
      <c r="N146" s="281"/>
      <c r="O146" s="281"/>
      <c r="P146" s="155">
        <f t="shared" si="33"/>
        <v>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Familiar'!N147</f>
        <v>0</v>
      </c>
      <c r="F147" s="392">
        <f t="shared" si="31"/>
        <v>0</v>
      </c>
      <c r="G147" s="393">
        <f t="shared" si="32"/>
        <v>0</v>
      </c>
      <c r="I147" s="281"/>
      <c r="J147" s="281"/>
      <c r="K147" s="281"/>
      <c r="L147" s="281"/>
      <c r="M147" s="281"/>
      <c r="N147" s="281"/>
      <c r="O147" s="281"/>
      <c r="P147" s="155">
        <f t="shared" si="33"/>
        <v>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Familiar'!N148</f>
        <v>0</v>
      </c>
      <c r="F148" s="392">
        <f t="shared" si="31"/>
        <v>0</v>
      </c>
      <c r="G148" s="393">
        <f t="shared" si="32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3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Familiar'!N149</f>
        <v>0</v>
      </c>
      <c r="F149" s="392">
        <f t="shared" si="31"/>
        <v>0</v>
      </c>
      <c r="G149" s="393">
        <f t="shared" si="32"/>
        <v>0</v>
      </c>
      <c r="I149" s="281"/>
      <c r="J149" s="281"/>
      <c r="K149" s="281"/>
      <c r="L149" s="281"/>
      <c r="M149" s="281"/>
      <c r="N149" s="281"/>
      <c r="O149" s="281"/>
      <c r="P149" s="155">
        <f t="shared" si="33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Familiar'!N150</f>
        <v>0</v>
      </c>
      <c r="F150" s="392">
        <f t="shared" si="31"/>
        <v>0</v>
      </c>
      <c r="G150" s="393">
        <f t="shared" si="32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3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Familiar'!N151</f>
        <v>0</v>
      </c>
      <c r="F151" s="392">
        <f t="shared" si="31"/>
        <v>0</v>
      </c>
      <c r="G151" s="393">
        <f t="shared" si="32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3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Familiar'!N152</f>
        <v>0</v>
      </c>
      <c r="F152" s="392">
        <f t="shared" si="31"/>
        <v>0</v>
      </c>
      <c r="G152" s="393">
        <f t="shared" si="32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3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Familiar'!N153</f>
        <v>0</v>
      </c>
      <c r="F153" s="392">
        <f t="shared" si="31"/>
        <v>0</v>
      </c>
      <c r="G153" s="393">
        <f t="shared" si="32"/>
        <v>0</v>
      </c>
      <c r="I153" s="281"/>
      <c r="J153" s="281"/>
      <c r="K153" s="281"/>
      <c r="L153" s="281"/>
      <c r="M153" s="281"/>
      <c r="N153" s="281"/>
      <c r="O153" s="281"/>
      <c r="P153" s="155">
        <f t="shared" si="33"/>
        <v>0</v>
      </c>
      <c r="Q153" s="412"/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Familiar'!N154</f>
        <v>0</v>
      </c>
      <c r="F154" s="392">
        <f t="shared" si="31"/>
        <v>0</v>
      </c>
      <c r="G154" s="393">
        <f t="shared" si="32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3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Familiar'!N155</f>
        <v>0</v>
      </c>
      <c r="F155" s="392">
        <f t="shared" si="31"/>
        <v>0</v>
      </c>
      <c r="G155" s="393">
        <f t="shared" si="32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3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Familiar'!N156</f>
        <v>0</v>
      </c>
      <c r="F156" s="392">
        <f t="shared" si="31"/>
        <v>0</v>
      </c>
      <c r="G156" s="393">
        <f t="shared" si="32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3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Familiar'!N157</f>
        <v>0</v>
      </c>
      <c r="F157" s="392">
        <f t="shared" si="31"/>
        <v>0</v>
      </c>
      <c r="G157" s="393">
        <f t="shared" si="32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3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Familiar'!N158</f>
        <v>0</v>
      </c>
      <c r="F158" s="392">
        <f t="shared" si="31"/>
        <v>0</v>
      </c>
      <c r="G158" s="393">
        <f t="shared" si="32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3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Familiar'!N159</f>
        <v>0</v>
      </c>
      <c r="F159" s="392">
        <f t="shared" si="31"/>
        <v>0</v>
      </c>
      <c r="G159" s="393">
        <f t="shared" si="32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3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Familiar'!N160</f>
        <v>0</v>
      </c>
      <c r="F160" s="392">
        <f t="shared" si="31"/>
        <v>0</v>
      </c>
      <c r="G160" s="393">
        <f t="shared" si="32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3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Familiar'!N161</f>
        <v>0</v>
      </c>
      <c r="F161" s="392">
        <f t="shared" si="31"/>
        <v>0</v>
      </c>
      <c r="G161" s="393">
        <f t="shared" si="32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3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Familiar'!N162</f>
        <v>0</v>
      </c>
      <c r="F162" s="392">
        <f t="shared" si="31"/>
        <v>0</v>
      </c>
      <c r="G162" s="393">
        <f t="shared" si="32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3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Familiar'!N163</f>
        <v>0</v>
      </c>
      <c r="F163" s="392">
        <f t="shared" si="31"/>
        <v>0</v>
      </c>
      <c r="G163" s="393">
        <f t="shared" si="32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3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Familiar'!N164</f>
        <v>0</v>
      </c>
      <c r="F164" s="392">
        <f t="shared" si="31"/>
        <v>0</v>
      </c>
      <c r="G164" s="393">
        <f t="shared" si="32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3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899.9</v>
      </c>
      <c r="F165" s="343">
        <f>SUM(F120:F164)</f>
        <v>0</v>
      </c>
      <c r="G165" s="343">
        <f>SUM(G120:G164)</f>
        <v>899.9</v>
      </c>
      <c r="I165" s="343">
        <f t="shared" ref="I165:P165" si="34">SUM(I120:I164)</f>
        <v>0</v>
      </c>
      <c r="J165" s="343">
        <f t="shared" si="34"/>
        <v>0</v>
      </c>
      <c r="K165" s="343">
        <f t="shared" si="34"/>
        <v>0</v>
      </c>
      <c r="L165" s="343">
        <f t="shared" si="34"/>
        <v>0</v>
      </c>
      <c r="M165" s="343">
        <f t="shared" si="34"/>
        <v>0</v>
      </c>
      <c r="N165" s="343">
        <f t="shared" si="34"/>
        <v>0</v>
      </c>
      <c r="O165" s="343">
        <f t="shared" si="34"/>
        <v>0</v>
      </c>
      <c r="P165" s="343">
        <f t="shared" si="34"/>
        <v>0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0.11917626804396768</v>
      </c>
      <c r="F166" s="464" t="e">
        <f>F165/F16</f>
        <v>#DIV/0!</v>
      </c>
      <c r="G166" s="464"/>
      <c r="I166" s="464" t="e">
        <f t="shared" ref="I166:P166" si="35">I165/I16</f>
        <v>#DIV/0!</v>
      </c>
      <c r="J166" s="464" t="e">
        <f t="shared" si="35"/>
        <v>#DIV/0!</v>
      </c>
      <c r="K166" s="464" t="e">
        <f t="shared" si="35"/>
        <v>#DIV/0!</v>
      </c>
      <c r="L166" s="464" t="e">
        <f t="shared" si="35"/>
        <v>#DIV/0!</v>
      </c>
      <c r="M166" s="464" t="e">
        <f t="shared" si="35"/>
        <v>#DIV/0!</v>
      </c>
      <c r="N166" s="464" t="e">
        <f t="shared" si="35"/>
        <v>#DIV/0!</v>
      </c>
      <c r="O166" s="464" t="e">
        <f t="shared" si="35"/>
        <v>#DIV/0!</v>
      </c>
      <c r="P166" s="464" t="e">
        <f t="shared" si="35"/>
        <v>#DIV/0!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7269.5999999999995</v>
      </c>
      <c r="F167" s="465">
        <f>F118+F165</f>
        <v>0</v>
      </c>
      <c r="G167" s="465">
        <f>G118+G165</f>
        <v>8299.6</v>
      </c>
      <c r="I167" s="466">
        <f t="shared" ref="I167:P167" si="36">I85+I165+I99+I105+I111+I116</f>
        <v>0</v>
      </c>
      <c r="J167" s="467">
        <f t="shared" si="36"/>
        <v>0</v>
      </c>
      <c r="K167" s="467">
        <f t="shared" si="36"/>
        <v>0</v>
      </c>
      <c r="L167" s="467">
        <f t="shared" si="36"/>
        <v>0</v>
      </c>
      <c r="M167" s="467">
        <f t="shared" si="36"/>
        <v>0</v>
      </c>
      <c r="N167" s="467">
        <f t="shared" si="36"/>
        <v>0</v>
      </c>
      <c r="O167" s="467">
        <f t="shared" si="36"/>
        <v>0</v>
      </c>
      <c r="P167" s="468">
        <f t="shared" si="36"/>
        <v>0</v>
      </c>
    </row>
    <row r="168" spans="1:17" ht="18" customHeight="1" x14ac:dyDescent="0.25">
      <c r="C168" s="98"/>
      <c r="D168" s="98"/>
      <c r="E168" s="336">
        <f>E167/E16</f>
        <v>0.9627334127930075</v>
      </c>
      <c r="F168" s="336" t="e">
        <f>F167/F16</f>
        <v>#DIV/0!</v>
      </c>
      <c r="G168" s="469"/>
      <c r="I168" s="336" t="e">
        <f t="shared" ref="I168:P168" si="37">I167/I16</f>
        <v>#DIV/0!</v>
      </c>
      <c r="J168" s="336" t="e">
        <f t="shared" si="37"/>
        <v>#DIV/0!</v>
      </c>
      <c r="K168" s="336" t="e">
        <f t="shared" si="37"/>
        <v>#DIV/0!</v>
      </c>
      <c r="L168" s="336" t="e">
        <f t="shared" si="37"/>
        <v>#DIV/0!</v>
      </c>
      <c r="M168" s="336" t="e">
        <f t="shared" si="37"/>
        <v>#DIV/0!</v>
      </c>
      <c r="N168" s="336" t="e">
        <f t="shared" si="37"/>
        <v>#DIV/0!</v>
      </c>
      <c r="O168" s="336" t="e">
        <f t="shared" si="37"/>
        <v>#DIV/0!</v>
      </c>
      <c r="P168" s="336" t="e">
        <f t="shared" si="37"/>
        <v>#DIV/0!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v>0</v>
      </c>
      <c r="F171" s="365">
        <f>Set!F180</f>
        <v>-2952.2699999999991</v>
      </c>
      <c r="G171" s="365"/>
      <c r="I171" s="477">
        <f>F171</f>
        <v>-2952.2699999999991</v>
      </c>
      <c r="J171" s="477">
        <f t="shared" ref="J171:O171" si="38">I180</f>
        <v>-2952.2699999999991</v>
      </c>
      <c r="K171" s="477">
        <f t="shared" si="38"/>
        <v>-2952.2699999999991</v>
      </c>
      <c r="L171" s="477">
        <f t="shared" si="38"/>
        <v>-2952.2699999999991</v>
      </c>
      <c r="M171" s="477">
        <f t="shared" si="38"/>
        <v>-2952.2699999999991</v>
      </c>
      <c r="N171" s="477">
        <f t="shared" si="38"/>
        <v>-2952.2699999999991</v>
      </c>
      <c r="O171" s="477">
        <f t="shared" si="38"/>
        <v>-2952.2699999999991</v>
      </c>
      <c r="P171" s="477">
        <f>E171</f>
        <v>0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7551</v>
      </c>
      <c r="F172" s="365">
        <f>F16</f>
        <v>0</v>
      </c>
      <c r="G172" s="365">
        <f>F172-E172</f>
        <v>-7551</v>
      </c>
      <c r="I172" s="478">
        <f t="shared" ref="I172:P172" si="39">I16</f>
        <v>0</v>
      </c>
      <c r="J172" s="478">
        <f t="shared" si="39"/>
        <v>0</v>
      </c>
      <c r="K172" s="478">
        <f t="shared" si="39"/>
        <v>0</v>
      </c>
      <c r="L172" s="478">
        <f t="shared" si="39"/>
        <v>0</v>
      </c>
      <c r="M172" s="478">
        <f t="shared" si="39"/>
        <v>0</v>
      </c>
      <c r="N172" s="478">
        <f t="shared" si="39"/>
        <v>0</v>
      </c>
      <c r="O172" s="478">
        <f t="shared" si="39"/>
        <v>0</v>
      </c>
      <c r="P172" s="478">
        <f t="shared" si="39"/>
        <v>0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40">I27</f>
        <v>0</v>
      </c>
      <c r="J173" s="480">
        <f t="shared" si="40"/>
        <v>0</v>
      </c>
      <c r="K173" s="480">
        <f t="shared" si="40"/>
        <v>0</v>
      </c>
      <c r="L173" s="480">
        <f t="shared" si="40"/>
        <v>0</v>
      </c>
      <c r="M173" s="480">
        <f t="shared" si="40"/>
        <v>0</v>
      </c>
      <c r="N173" s="480">
        <f t="shared" si="40"/>
        <v>0</v>
      </c>
      <c r="O173" s="480">
        <f t="shared" si="40"/>
        <v>0</v>
      </c>
      <c r="P173" s="480">
        <f t="shared" si="40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5339.7</v>
      </c>
      <c r="F174" s="365">
        <f>F85</f>
        <v>0</v>
      </c>
      <c r="G174" s="365">
        <f t="shared" ref="G174:G179" si="41">E174-F174</f>
        <v>5339.7</v>
      </c>
      <c r="I174" s="480">
        <f t="shared" ref="I174:P174" si="42">I85</f>
        <v>0</v>
      </c>
      <c r="J174" s="480">
        <f t="shared" si="42"/>
        <v>0</v>
      </c>
      <c r="K174" s="480">
        <f t="shared" si="42"/>
        <v>0</v>
      </c>
      <c r="L174" s="480">
        <f t="shared" si="42"/>
        <v>0</v>
      </c>
      <c r="M174" s="480">
        <f t="shared" si="42"/>
        <v>0</v>
      </c>
      <c r="N174" s="480">
        <f t="shared" si="42"/>
        <v>0</v>
      </c>
      <c r="O174" s="480">
        <f t="shared" si="42"/>
        <v>0</v>
      </c>
      <c r="P174" s="480">
        <f t="shared" si="42"/>
        <v>0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180</v>
      </c>
      <c r="F175" s="365">
        <f>F99</f>
        <v>0</v>
      </c>
      <c r="G175" s="365">
        <f t="shared" si="41"/>
        <v>180</v>
      </c>
      <c r="I175" s="480">
        <f t="shared" ref="I175:P175" si="43">I99</f>
        <v>0</v>
      </c>
      <c r="J175" s="480">
        <f t="shared" si="43"/>
        <v>0</v>
      </c>
      <c r="K175" s="480">
        <f t="shared" si="43"/>
        <v>0</v>
      </c>
      <c r="L175" s="480">
        <f t="shared" si="43"/>
        <v>0</v>
      </c>
      <c r="M175" s="480">
        <f t="shared" si="43"/>
        <v>0</v>
      </c>
      <c r="N175" s="480">
        <f t="shared" si="43"/>
        <v>0</v>
      </c>
      <c r="O175" s="480">
        <f t="shared" si="43"/>
        <v>0</v>
      </c>
      <c r="P175" s="480">
        <f t="shared" si="43"/>
        <v>0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0</v>
      </c>
      <c r="G176" s="365">
        <f t="shared" si="41"/>
        <v>850</v>
      </c>
      <c r="I176" s="480">
        <f t="shared" ref="I176:P176" si="44">I105</f>
        <v>0</v>
      </c>
      <c r="J176" s="480">
        <f t="shared" si="44"/>
        <v>0</v>
      </c>
      <c r="K176" s="480">
        <f t="shared" si="44"/>
        <v>0</v>
      </c>
      <c r="L176" s="480">
        <f t="shared" si="44"/>
        <v>0</v>
      </c>
      <c r="M176" s="480">
        <f t="shared" si="44"/>
        <v>0</v>
      </c>
      <c r="N176" s="480">
        <f t="shared" si="44"/>
        <v>0</v>
      </c>
      <c r="O176" s="480">
        <f t="shared" si="44"/>
        <v>0</v>
      </c>
      <c r="P176" s="480">
        <f t="shared" si="44"/>
        <v>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1"/>
        <v>0</v>
      </c>
      <c r="I177" s="480">
        <f t="shared" ref="I177:P177" si="45">I111</f>
        <v>0</v>
      </c>
      <c r="J177" s="480">
        <f t="shared" si="45"/>
        <v>0</v>
      </c>
      <c r="K177" s="480">
        <f t="shared" si="45"/>
        <v>0</v>
      </c>
      <c r="L177" s="480">
        <f t="shared" si="45"/>
        <v>0</v>
      </c>
      <c r="M177" s="480">
        <f t="shared" si="45"/>
        <v>0</v>
      </c>
      <c r="N177" s="480">
        <f t="shared" si="45"/>
        <v>0</v>
      </c>
      <c r="O177" s="480">
        <f t="shared" si="45"/>
        <v>0</v>
      </c>
      <c r="P177" s="480">
        <f t="shared" si="45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1"/>
        <v>0</v>
      </c>
      <c r="I178" s="480">
        <f t="shared" ref="I178:P178" si="46">I116</f>
        <v>0</v>
      </c>
      <c r="J178" s="480">
        <f t="shared" si="46"/>
        <v>0</v>
      </c>
      <c r="K178" s="480">
        <f t="shared" si="46"/>
        <v>0</v>
      </c>
      <c r="L178" s="480">
        <f t="shared" si="46"/>
        <v>0</v>
      </c>
      <c r="M178" s="480">
        <f t="shared" si="46"/>
        <v>0</v>
      </c>
      <c r="N178" s="480">
        <f t="shared" si="46"/>
        <v>0</v>
      </c>
      <c r="O178" s="480">
        <f t="shared" si="46"/>
        <v>0</v>
      </c>
      <c r="P178" s="480">
        <f t="shared" si="46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899.9</v>
      </c>
      <c r="F179" s="365">
        <f>F165</f>
        <v>0</v>
      </c>
      <c r="G179" s="365">
        <f t="shared" si="41"/>
        <v>899.9</v>
      </c>
      <c r="I179" s="480">
        <f t="shared" ref="I179:P179" si="47">I165</f>
        <v>0</v>
      </c>
      <c r="J179" s="480">
        <f t="shared" si="47"/>
        <v>0</v>
      </c>
      <c r="K179" s="480">
        <f t="shared" si="47"/>
        <v>0</v>
      </c>
      <c r="L179" s="480">
        <f t="shared" si="47"/>
        <v>0</v>
      </c>
      <c r="M179" s="480">
        <f t="shared" si="47"/>
        <v>0</v>
      </c>
      <c r="N179" s="480">
        <f t="shared" si="47"/>
        <v>0</v>
      </c>
      <c r="O179" s="480">
        <f t="shared" si="47"/>
        <v>0</v>
      </c>
      <c r="P179" s="480">
        <f t="shared" si="47"/>
        <v>0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281.40000000000055</v>
      </c>
      <c r="F180" s="365">
        <f>F171+F172-SUM(F173:F179)</f>
        <v>-2952.2699999999991</v>
      </c>
      <c r="G180" s="365">
        <f>F180-E180</f>
        <v>-3233.6699999999996</v>
      </c>
      <c r="I180" s="481">
        <f t="shared" ref="I180:P180" si="48">I171+I172-SUM(I173:I179)</f>
        <v>-2952.2699999999991</v>
      </c>
      <c r="J180" s="481">
        <f t="shared" si="48"/>
        <v>-2952.2699999999991</v>
      </c>
      <c r="K180" s="481">
        <f t="shared" si="48"/>
        <v>-2952.2699999999991</v>
      </c>
      <c r="L180" s="481">
        <f t="shared" si="48"/>
        <v>-2952.2699999999991</v>
      </c>
      <c r="M180" s="481">
        <f t="shared" si="48"/>
        <v>-2952.2699999999991</v>
      </c>
      <c r="N180" s="481">
        <f t="shared" si="48"/>
        <v>-2952.2699999999991</v>
      </c>
      <c r="O180" s="481">
        <f t="shared" si="48"/>
        <v>-2952.2699999999991</v>
      </c>
      <c r="P180" s="481">
        <f t="shared" si="48"/>
        <v>0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J1058"/>
  <sheetViews>
    <sheetView zoomScale="75" zoomScaleNormal="75" workbookViewId="0">
      <pane xSplit="3" ySplit="6" topLeftCell="D172" activePane="bottomRight" state="frozen"/>
      <selection pane="topRight" activeCell="D1" sqref="D1"/>
      <selection pane="bottomLeft" activeCell="A172" sqref="A172"/>
      <selection pane="bottomRight" activeCell="K186" sqref="K186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1.7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Novembro</v>
      </c>
      <c r="F5" s="632"/>
      <c r="G5" s="632"/>
      <c r="I5" s="633" t="s">
        <v>267</v>
      </c>
      <c r="J5" s="633"/>
      <c r="K5" s="633"/>
      <c r="L5" s="633"/>
      <c r="M5" s="633"/>
      <c r="N5" s="633"/>
      <c r="O5" s="633"/>
      <c r="P5" s="633"/>
    </row>
    <row r="6" spans="1:17" ht="21.7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Familiar'!O7</f>
        <v>7216</v>
      </c>
      <c r="F7" s="392">
        <f t="shared" ref="F7:F15" si="0">P7</f>
        <v>0</v>
      </c>
      <c r="G7" s="393">
        <f t="shared" ref="G7:G15" si="1">F7-E7</f>
        <v>-7216</v>
      </c>
      <c r="I7" s="281"/>
      <c r="J7" s="281"/>
      <c r="K7" s="281"/>
      <c r="L7" s="281"/>
      <c r="M7" s="281"/>
      <c r="N7" s="281"/>
      <c r="O7" s="281"/>
      <c r="P7" s="155">
        <f t="shared" ref="P7:P15" si="2">SUM(I7:O7)</f>
        <v>0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Familiar'!O8</f>
        <v>335</v>
      </c>
      <c r="F8" s="392">
        <f t="shared" si="0"/>
        <v>0</v>
      </c>
      <c r="G8" s="393">
        <f t="shared" si="1"/>
        <v>-335</v>
      </c>
      <c r="I8" s="281"/>
      <c r="J8" s="281"/>
      <c r="K8" s="281"/>
      <c r="L8" s="281"/>
      <c r="M8" s="281"/>
      <c r="N8" s="281"/>
      <c r="O8" s="281"/>
      <c r="P8" s="155">
        <f t="shared" si="2"/>
        <v>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Familiar'!O9</f>
        <v>3608</v>
      </c>
      <c r="F9" s="392">
        <f t="shared" si="0"/>
        <v>0</v>
      </c>
      <c r="G9" s="393">
        <f t="shared" si="1"/>
        <v>-3608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Familiar'!O10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81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Familiar'!O11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Familiar'!O12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Familiar'!O13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Familiar'!O14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Familiar'!O15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11159</v>
      </c>
      <c r="F16" s="401">
        <f>SUM(F7:F15)</f>
        <v>0</v>
      </c>
      <c r="G16" s="402">
        <f>SUM(G7:G15)</f>
        <v>-11159</v>
      </c>
      <c r="I16" s="401">
        <f t="shared" ref="I16:P16" si="3">SUM(I7:I15)</f>
        <v>0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0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Familiar'!O19</f>
        <v>0</v>
      </c>
      <c r="F19" s="392">
        <f t="shared" ref="F19:F26" si="4">P19</f>
        <v>0</v>
      </c>
      <c r="G19" s="393">
        <f t="shared" ref="G19:G26" si="5">F19-E19</f>
        <v>0</v>
      </c>
      <c r="I19" s="281">
        <f t="shared" ref="I19:O19" si="6">I16*$D$19</f>
        <v>0</v>
      </c>
      <c r="J19" s="281">
        <f t="shared" si="6"/>
        <v>0</v>
      </c>
      <c r="K19" s="281">
        <f t="shared" si="6"/>
        <v>0</v>
      </c>
      <c r="L19" s="281">
        <f t="shared" si="6"/>
        <v>0</v>
      </c>
      <c r="M19" s="281">
        <f t="shared" si="6"/>
        <v>0</v>
      </c>
      <c r="N19" s="281">
        <f t="shared" si="6"/>
        <v>0</v>
      </c>
      <c r="O19" s="281">
        <f t="shared" si="6"/>
        <v>0</v>
      </c>
      <c r="P19" s="155">
        <f t="shared" ref="P19:P26" si="7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Familiar'!O20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7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Familiar'!O21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7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Familiar'!O22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7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Familiar'!O23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7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Familiar'!O24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7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Familiar'!O25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7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Familiar'!O26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7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8">SUM(I19:I26)</f>
        <v>0</v>
      </c>
      <c r="J27" s="415">
        <f t="shared" si="8"/>
        <v>0</v>
      </c>
      <c r="K27" s="415">
        <f t="shared" si="8"/>
        <v>0</v>
      </c>
      <c r="L27" s="415">
        <f t="shared" si="8"/>
        <v>0</v>
      </c>
      <c r="M27" s="415">
        <f t="shared" si="8"/>
        <v>0</v>
      </c>
      <c r="N27" s="415">
        <f t="shared" si="8"/>
        <v>0</v>
      </c>
      <c r="O27" s="415">
        <f t="shared" si="8"/>
        <v>0</v>
      </c>
      <c r="P27" s="415">
        <f t="shared" si="8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 t="e">
        <f>F27/F16</f>
        <v>#DIV/0!</v>
      </c>
      <c r="G28" s="420"/>
      <c r="I28" s="419" t="e">
        <f t="shared" ref="I28:P28" si="9">I27/I16</f>
        <v>#DIV/0!</v>
      </c>
      <c r="J28" s="419" t="e">
        <f t="shared" si="9"/>
        <v>#DIV/0!</v>
      </c>
      <c r="K28" s="419" t="e">
        <f t="shared" si="9"/>
        <v>#DIV/0!</v>
      </c>
      <c r="L28" s="419" t="e">
        <f t="shared" si="9"/>
        <v>#DIV/0!</v>
      </c>
      <c r="M28" s="419" t="e">
        <f t="shared" si="9"/>
        <v>#DIV/0!</v>
      </c>
      <c r="N28" s="419" t="e">
        <f t="shared" si="9"/>
        <v>#DIV/0!</v>
      </c>
      <c r="O28" s="419" t="e">
        <f t="shared" si="9"/>
        <v>#DIV/0!</v>
      </c>
      <c r="P28" s="419" t="e">
        <f t="shared" si="9"/>
        <v>#DIV/0!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2.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Familiar'!O31</f>
        <v>0</v>
      </c>
      <c r="F31" s="392">
        <f t="shared" ref="F31:F62" si="10">P31</f>
        <v>0</v>
      </c>
      <c r="G31" s="393">
        <f t="shared" ref="G31:G62" si="11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2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Familiar'!O32</f>
        <v>0</v>
      </c>
      <c r="F32" s="392">
        <f t="shared" si="10"/>
        <v>0</v>
      </c>
      <c r="G32" s="393">
        <f t="shared" si="11"/>
        <v>0</v>
      </c>
      <c r="I32" s="281"/>
      <c r="J32" s="281"/>
      <c r="K32" s="281"/>
      <c r="L32" s="281"/>
      <c r="M32" s="281"/>
      <c r="N32" s="281"/>
      <c r="O32" s="281"/>
      <c r="P32" s="155">
        <f t="shared" si="12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Familiar'!O33</f>
        <v>0</v>
      </c>
      <c r="F33" s="392">
        <f t="shared" si="10"/>
        <v>0</v>
      </c>
      <c r="G33" s="393">
        <f t="shared" si="11"/>
        <v>0</v>
      </c>
      <c r="I33" s="281"/>
      <c r="J33" s="281"/>
      <c r="K33" s="281"/>
      <c r="L33" s="281"/>
      <c r="M33" s="281"/>
      <c r="N33" s="281"/>
      <c r="O33" s="281"/>
      <c r="P33" s="155">
        <f t="shared" si="12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Familiar'!O34</f>
        <v>0</v>
      </c>
      <c r="F34" s="392">
        <f t="shared" si="10"/>
        <v>0</v>
      </c>
      <c r="G34" s="393">
        <f t="shared" si="11"/>
        <v>0</v>
      </c>
      <c r="I34" s="281"/>
      <c r="J34" s="281"/>
      <c r="K34" s="281"/>
      <c r="L34" s="281"/>
      <c r="M34" s="281"/>
      <c r="N34" s="281"/>
      <c r="O34" s="281"/>
      <c r="P34" s="155">
        <f t="shared" si="12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Familiar'!O35</f>
        <v>184.7</v>
      </c>
      <c r="F35" s="392">
        <f t="shared" si="10"/>
        <v>0</v>
      </c>
      <c r="G35" s="393">
        <f t="shared" si="11"/>
        <v>184.7</v>
      </c>
      <c r="I35" s="281"/>
      <c r="J35" s="281"/>
      <c r="K35" s="281"/>
      <c r="L35" s="281"/>
      <c r="M35" s="281"/>
      <c r="N35" s="281"/>
      <c r="O35" s="281"/>
      <c r="P35" s="155">
        <f t="shared" si="12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Familiar'!O36</f>
        <v>50</v>
      </c>
      <c r="F36" s="392">
        <f t="shared" si="10"/>
        <v>0</v>
      </c>
      <c r="G36" s="393">
        <f t="shared" si="11"/>
        <v>50</v>
      </c>
      <c r="I36" s="281"/>
      <c r="J36" s="281"/>
      <c r="K36" s="281"/>
      <c r="L36" s="281"/>
      <c r="M36" s="281"/>
      <c r="N36" s="281"/>
      <c r="O36" s="281"/>
      <c r="P36" s="155">
        <f t="shared" si="12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Familiar'!O37</f>
        <v>0</v>
      </c>
      <c r="F37" s="392">
        <f t="shared" si="10"/>
        <v>0</v>
      </c>
      <c r="G37" s="393">
        <f t="shared" si="11"/>
        <v>0</v>
      </c>
      <c r="I37" s="281"/>
      <c r="J37" s="281"/>
      <c r="K37" s="281"/>
      <c r="L37" s="281"/>
      <c r="M37" s="281"/>
      <c r="N37" s="281"/>
      <c r="O37" s="281"/>
      <c r="P37" s="155">
        <f t="shared" si="12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Familiar'!O38</f>
        <v>0</v>
      </c>
      <c r="F38" s="392">
        <f t="shared" si="10"/>
        <v>0</v>
      </c>
      <c r="G38" s="393">
        <f t="shared" si="11"/>
        <v>0</v>
      </c>
      <c r="I38" s="281"/>
      <c r="J38" s="281"/>
      <c r="K38" s="281"/>
      <c r="L38" s="281"/>
      <c r="M38" s="281"/>
      <c r="N38" s="281"/>
      <c r="O38" s="281"/>
      <c r="P38" s="155">
        <f t="shared" si="12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Familiar'!O39</f>
        <v>0</v>
      </c>
      <c r="F39" s="392">
        <f t="shared" si="10"/>
        <v>0</v>
      </c>
      <c r="G39" s="393">
        <f t="shared" si="11"/>
        <v>0</v>
      </c>
      <c r="I39" s="281"/>
      <c r="J39" s="281"/>
      <c r="K39" s="281"/>
      <c r="L39" s="281"/>
      <c r="M39" s="281"/>
      <c r="N39" s="281"/>
      <c r="O39" s="281"/>
      <c r="P39" s="155">
        <f t="shared" si="12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Familiar'!O40</f>
        <v>3100</v>
      </c>
      <c r="F40" s="392">
        <f t="shared" si="10"/>
        <v>0</v>
      </c>
      <c r="G40" s="393">
        <f t="shared" si="11"/>
        <v>3100</v>
      </c>
      <c r="I40" s="281"/>
      <c r="J40" s="281"/>
      <c r="K40" s="281"/>
      <c r="L40" s="281"/>
      <c r="M40" s="281"/>
      <c r="N40" s="281"/>
      <c r="O40" s="281"/>
      <c r="P40" s="155">
        <f t="shared" si="12"/>
        <v>0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Familiar'!O41</f>
        <v>0</v>
      </c>
      <c r="F41" s="392">
        <f t="shared" si="10"/>
        <v>0</v>
      </c>
      <c r="G41" s="393">
        <f t="shared" si="11"/>
        <v>0</v>
      </c>
      <c r="I41" s="281"/>
      <c r="J41" s="281"/>
      <c r="K41" s="281"/>
      <c r="L41" s="281"/>
      <c r="M41" s="281"/>
      <c r="N41" s="281"/>
      <c r="O41" s="281"/>
      <c r="P41" s="155">
        <f t="shared" si="12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Familiar'!O42</f>
        <v>0</v>
      </c>
      <c r="F42" s="392">
        <f t="shared" si="10"/>
        <v>0</v>
      </c>
      <c r="G42" s="393">
        <f t="shared" si="11"/>
        <v>0</v>
      </c>
      <c r="I42" s="281"/>
      <c r="J42" s="281"/>
      <c r="K42" s="281"/>
      <c r="L42" s="281"/>
      <c r="M42" s="281"/>
      <c r="N42" s="281"/>
      <c r="O42" s="281"/>
      <c r="P42" s="134">
        <f t="shared" si="12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Familiar'!O43</f>
        <v>0</v>
      </c>
      <c r="F43" s="392">
        <f t="shared" si="10"/>
        <v>0</v>
      </c>
      <c r="G43" s="393">
        <f t="shared" si="11"/>
        <v>0</v>
      </c>
      <c r="I43" s="281"/>
      <c r="J43" s="281"/>
      <c r="K43" s="281"/>
      <c r="L43" s="281"/>
      <c r="M43" s="281"/>
      <c r="N43" s="281"/>
      <c r="O43" s="281"/>
      <c r="P43" s="155">
        <f t="shared" si="12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Familiar'!O44</f>
        <v>0</v>
      </c>
      <c r="F44" s="392">
        <f t="shared" si="10"/>
        <v>0</v>
      </c>
      <c r="G44" s="393">
        <f t="shared" si="11"/>
        <v>0</v>
      </c>
      <c r="I44" s="281"/>
      <c r="J44" s="281"/>
      <c r="K44" s="281"/>
      <c r="L44" s="281"/>
      <c r="M44" s="281"/>
      <c r="N44" s="281"/>
      <c r="O44" s="281"/>
      <c r="P44" s="155">
        <f t="shared" si="12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Familiar'!O45</f>
        <v>0</v>
      </c>
      <c r="F45" s="392">
        <f t="shared" si="10"/>
        <v>0</v>
      </c>
      <c r="G45" s="393">
        <f t="shared" si="11"/>
        <v>0</v>
      </c>
      <c r="I45" s="281"/>
      <c r="J45" s="281"/>
      <c r="K45" s="281"/>
      <c r="L45" s="281"/>
      <c r="M45" s="281"/>
      <c r="N45" s="281"/>
      <c r="O45" s="281"/>
      <c r="P45" s="155">
        <f t="shared" si="12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Familiar'!O46</f>
        <v>400</v>
      </c>
      <c r="F46" s="392">
        <f t="shared" si="10"/>
        <v>0</v>
      </c>
      <c r="G46" s="393">
        <f t="shared" si="11"/>
        <v>400</v>
      </c>
      <c r="I46" s="281"/>
      <c r="J46" s="281"/>
      <c r="K46" s="281"/>
      <c r="L46" s="281"/>
      <c r="M46" s="281"/>
      <c r="N46" s="281"/>
      <c r="O46" s="281"/>
      <c r="P46" s="155">
        <f t="shared" si="12"/>
        <v>0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Familiar'!O47</f>
        <v>0</v>
      </c>
      <c r="F47" s="392">
        <f t="shared" si="10"/>
        <v>0</v>
      </c>
      <c r="G47" s="393">
        <f t="shared" si="11"/>
        <v>0</v>
      </c>
      <c r="I47" s="281"/>
      <c r="J47" s="281"/>
      <c r="K47" s="281"/>
      <c r="L47" s="281"/>
      <c r="M47" s="281"/>
      <c r="N47" s="281"/>
      <c r="O47" s="281"/>
      <c r="P47" s="155">
        <f t="shared" si="12"/>
        <v>0</v>
      </c>
      <c r="Q47" s="412"/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Familiar'!O48</f>
        <v>0</v>
      </c>
      <c r="F48" s="392">
        <f t="shared" si="10"/>
        <v>0</v>
      </c>
      <c r="G48" s="393">
        <f t="shared" si="11"/>
        <v>0</v>
      </c>
      <c r="I48" s="281"/>
      <c r="J48" s="281"/>
      <c r="K48" s="281"/>
      <c r="L48" s="281"/>
      <c r="M48" s="281"/>
      <c r="N48" s="281"/>
      <c r="O48" s="281"/>
      <c r="P48" s="155">
        <f t="shared" si="12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Familiar'!O49</f>
        <v>0</v>
      </c>
      <c r="F49" s="392">
        <f t="shared" si="10"/>
        <v>0</v>
      </c>
      <c r="G49" s="393">
        <f t="shared" si="11"/>
        <v>0</v>
      </c>
      <c r="I49" s="281"/>
      <c r="J49" s="281"/>
      <c r="K49" s="281"/>
      <c r="L49" s="281"/>
      <c r="M49" s="281"/>
      <c r="N49" s="281"/>
      <c r="O49" s="281"/>
      <c r="P49" s="155">
        <f t="shared" si="12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Familiar'!O50</f>
        <v>0</v>
      </c>
      <c r="F50" s="392">
        <f t="shared" si="10"/>
        <v>0</v>
      </c>
      <c r="G50" s="393">
        <f t="shared" si="11"/>
        <v>0</v>
      </c>
      <c r="I50" s="281"/>
      <c r="J50" s="281"/>
      <c r="K50" s="281"/>
      <c r="L50" s="281"/>
      <c r="M50" s="281"/>
      <c r="N50" s="281"/>
      <c r="O50" s="281"/>
      <c r="P50" s="155">
        <f t="shared" si="12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Familiar'!O51</f>
        <v>0</v>
      </c>
      <c r="F51" s="392">
        <f t="shared" si="10"/>
        <v>0</v>
      </c>
      <c r="G51" s="393">
        <f t="shared" si="11"/>
        <v>0</v>
      </c>
      <c r="I51" s="281"/>
      <c r="J51" s="281"/>
      <c r="K51" s="281"/>
      <c r="L51" s="281"/>
      <c r="M51" s="281"/>
      <c r="N51" s="281"/>
      <c r="O51" s="281"/>
      <c r="P51" s="155">
        <f t="shared" si="12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Familiar'!O52</f>
        <v>0</v>
      </c>
      <c r="F52" s="392">
        <f t="shared" si="10"/>
        <v>0</v>
      </c>
      <c r="G52" s="393">
        <f t="shared" si="11"/>
        <v>0</v>
      </c>
      <c r="I52" s="281"/>
      <c r="J52" s="281"/>
      <c r="K52" s="281"/>
      <c r="L52" s="281"/>
      <c r="M52" s="281"/>
      <c r="N52" s="281"/>
      <c r="O52" s="281"/>
      <c r="P52" s="155">
        <f t="shared" si="12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Familiar'!O53</f>
        <v>0</v>
      </c>
      <c r="F53" s="392">
        <f t="shared" si="10"/>
        <v>0</v>
      </c>
      <c r="G53" s="393">
        <f t="shared" si="11"/>
        <v>0</v>
      </c>
      <c r="I53" s="281"/>
      <c r="J53" s="281"/>
      <c r="K53" s="281"/>
      <c r="L53" s="281"/>
      <c r="M53" s="281"/>
      <c r="N53" s="281"/>
      <c r="O53" s="281"/>
      <c r="P53" s="155">
        <f t="shared" si="12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Familiar'!O54</f>
        <v>0</v>
      </c>
      <c r="F54" s="392">
        <f t="shared" si="10"/>
        <v>0</v>
      </c>
      <c r="G54" s="393">
        <f t="shared" si="11"/>
        <v>0</v>
      </c>
      <c r="I54" s="281"/>
      <c r="J54" s="281"/>
      <c r="K54" s="281"/>
      <c r="L54" s="281"/>
      <c r="M54" s="281"/>
      <c r="N54" s="281"/>
      <c r="O54" s="281"/>
      <c r="P54" s="155">
        <f t="shared" si="12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Familiar'!O55</f>
        <v>80</v>
      </c>
      <c r="F55" s="392">
        <f t="shared" si="10"/>
        <v>0</v>
      </c>
      <c r="G55" s="393">
        <f t="shared" si="11"/>
        <v>80</v>
      </c>
      <c r="I55" s="281"/>
      <c r="J55" s="281"/>
      <c r="K55" s="281"/>
      <c r="L55" s="281"/>
      <c r="M55" s="281"/>
      <c r="N55" s="281"/>
      <c r="O55" s="281"/>
      <c r="P55" s="155">
        <f t="shared" si="12"/>
        <v>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Familiar'!O56</f>
        <v>0</v>
      </c>
      <c r="F56" s="392">
        <f t="shared" si="10"/>
        <v>0</v>
      </c>
      <c r="G56" s="393">
        <f t="shared" si="11"/>
        <v>0</v>
      </c>
      <c r="I56" s="281"/>
      <c r="J56" s="281"/>
      <c r="K56" s="281"/>
      <c r="L56" s="281"/>
      <c r="M56" s="281"/>
      <c r="N56" s="281"/>
      <c r="O56" s="281"/>
      <c r="P56" s="155">
        <f t="shared" si="12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Familiar'!O57</f>
        <v>0</v>
      </c>
      <c r="F57" s="392">
        <f t="shared" si="10"/>
        <v>0</v>
      </c>
      <c r="G57" s="393">
        <f t="shared" si="11"/>
        <v>0</v>
      </c>
      <c r="I57" s="281"/>
      <c r="J57" s="281"/>
      <c r="K57" s="281"/>
      <c r="L57" s="281"/>
      <c r="M57" s="281"/>
      <c r="N57" s="281"/>
      <c r="O57" s="281"/>
      <c r="P57" s="155">
        <f t="shared" si="12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Familiar'!O58</f>
        <v>0</v>
      </c>
      <c r="F58" s="392">
        <f t="shared" si="10"/>
        <v>0</v>
      </c>
      <c r="G58" s="393">
        <f t="shared" si="11"/>
        <v>0</v>
      </c>
      <c r="I58" s="281"/>
      <c r="J58" s="281"/>
      <c r="K58" s="281"/>
      <c r="L58" s="281"/>
      <c r="M58" s="281"/>
      <c r="N58" s="281"/>
      <c r="O58" s="281"/>
      <c r="P58" s="155">
        <f t="shared" si="12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Familiar'!O59</f>
        <v>0</v>
      </c>
      <c r="F59" s="392">
        <f t="shared" si="10"/>
        <v>0</v>
      </c>
      <c r="G59" s="393">
        <f t="shared" si="11"/>
        <v>0</v>
      </c>
      <c r="I59" s="281"/>
      <c r="J59" s="281"/>
      <c r="K59" s="281"/>
      <c r="L59" s="281"/>
      <c r="M59" s="281"/>
      <c r="N59" s="281"/>
      <c r="O59" s="281"/>
      <c r="P59" s="155">
        <f t="shared" si="12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Familiar'!O60</f>
        <v>0</v>
      </c>
      <c r="F60" s="392">
        <f t="shared" si="10"/>
        <v>0</v>
      </c>
      <c r="G60" s="393">
        <f t="shared" si="11"/>
        <v>0</v>
      </c>
      <c r="I60" s="281"/>
      <c r="J60" s="281"/>
      <c r="K60" s="281"/>
      <c r="L60" s="281"/>
      <c r="M60" s="281"/>
      <c r="N60" s="281"/>
      <c r="O60" s="281"/>
      <c r="P60" s="155">
        <f t="shared" si="12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Familiar'!O61</f>
        <v>0</v>
      </c>
      <c r="F61" s="392">
        <f t="shared" si="10"/>
        <v>0</v>
      </c>
      <c r="G61" s="393">
        <f t="shared" si="11"/>
        <v>0</v>
      </c>
      <c r="I61" s="281"/>
      <c r="J61" s="281"/>
      <c r="K61" s="281"/>
      <c r="L61" s="281"/>
      <c r="M61" s="281"/>
      <c r="N61" s="281"/>
      <c r="O61" s="281"/>
      <c r="P61" s="155">
        <f t="shared" si="12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Familiar'!O62</f>
        <v>0</v>
      </c>
      <c r="F62" s="392">
        <f t="shared" si="10"/>
        <v>0</v>
      </c>
      <c r="G62" s="393">
        <f t="shared" si="11"/>
        <v>0</v>
      </c>
      <c r="I62" s="281"/>
      <c r="J62" s="281"/>
      <c r="K62" s="281"/>
      <c r="L62" s="281"/>
      <c r="M62" s="281"/>
      <c r="N62" s="281"/>
      <c r="O62" s="281"/>
      <c r="P62" s="155">
        <f t="shared" si="12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Familiar'!O63</f>
        <v>0</v>
      </c>
      <c r="F63" s="392">
        <f t="shared" ref="F63:F84" si="13">P63</f>
        <v>0</v>
      </c>
      <c r="G63" s="393">
        <f t="shared" ref="G63:G94" si="14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5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Familiar'!O64</f>
        <v>0</v>
      </c>
      <c r="F64" s="392">
        <f t="shared" si="13"/>
        <v>0</v>
      </c>
      <c r="G64" s="393">
        <f t="shared" si="14"/>
        <v>0</v>
      </c>
      <c r="I64" s="281"/>
      <c r="J64" s="281"/>
      <c r="K64" s="281"/>
      <c r="L64" s="281"/>
      <c r="M64" s="281"/>
      <c r="N64" s="281"/>
      <c r="O64" s="281"/>
      <c r="P64" s="155">
        <f t="shared" si="15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Familiar'!O65</f>
        <v>0</v>
      </c>
      <c r="F65" s="392">
        <f t="shared" si="13"/>
        <v>0</v>
      </c>
      <c r="G65" s="393">
        <f t="shared" si="14"/>
        <v>0</v>
      </c>
      <c r="I65" s="281"/>
      <c r="J65" s="281"/>
      <c r="K65" s="281"/>
      <c r="L65" s="281"/>
      <c r="M65" s="281"/>
      <c r="N65" s="281"/>
      <c r="O65" s="281"/>
      <c r="P65" s="155">
        <f t="shared" si="15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Familiar'!O66</f>
        <v>0</v>
      </c>
      <c r="F66" s="392">
        <f t="shared" si="13"/>
        <v>0</v>
      </c>
      <c r="G66" s="393">
        <f t="shared" si="14"/>
        <v>0</v>
      </c>
      <c r="I66" s="281"/>
      <c r="J66" s="281"/>
      <c r="K66" s="281"/>
      <c r="L66" s="281"/>
      <c r="M66" s="281"/>
      <c r="N66" s="281"/>
      <c r="O66" s="281"/>
      <c r="P66" s="155">
        <f t="shared" si="15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Familiar'!O67</f>
        <v>0</v>
      </c>
      <c r="F67" s="392">
        <f t="shared" si="13"/>
        <v>0</v>
      </c>
      <c r="G67" s="393">
        <f t="shared" si="14"/>
        <v>0</v>
      </c>
      <c r="I67" s="281"/>
      <c r="J67" s="281"/>
      <c r="K67" s="281"/>
      <c r="L67" s="281"/>
      <c r="M67" s="281"/>
      <c r="N67" s="281"/>
      <c r="O67" s="281"/>
      <c r="P67" s="155">
        <f t="shared" si="15"/>
        <v>0</v>
      </c>
      <c r="Q67" s="412"/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Familiar'!O68</f>
        <v>225</v>
      </c>
      <c r="F68" s="392">
        <f t="shared" si="13"/>
        <v>0</v>
      </c>
      <c r="G68" s="393">
        <f t="shared" si="14"/>
        <v>225</v>
      </c>
      <c r="I68" s="281"/>
      <c r="J68" s="281"/>
      <c r="K68" s="281"/>
      <c r="L68" s="281"/>
      <c r="M68" s="281"/>
      <c r="N68" s="281"/>
      <c r="O68" s="281"/>
      <c r="P68" s="155">
        <f t="shared" si="15"/>
        <v>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Familiar'!O69</f>
        <v>0</v>
      </c>
      <c r="F69" s="392">
        <f t="shared" si="13"/>
        <v>0</v>
      </c>
      <c r="G69" s="393">
        <f t="shared" si="14"/>
        <v>0</v>
      </c>
      <c r="I69" s="281"/>
      <c r="J69" s="281"/>
      <c r="K69" s="281"/>
      <c r="L69" s="281"/>
      <c r="M69" s="281"/>
      <c r="N69" s="281"/>
      <c r="O69" s="281"/>
      <c r="P69" s="155">
        <f t="shared" si="15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Familiar'!O70</f>
        <v>0</v>
      </c>
      <c r="F70" s="392">
        <f t="shared" si="13"/>
        <v>0</v>
      </c>
      <c r="G70" s="393">
        <f t="shared" si="14"/>
        <v>0</v>
      </c>
      <c r="I70" s="281"/>
      <c r="J70" s="281"/>
      <c r="K70" s="281"/>
      <c r="L70" s="281"/>
      <c r="M70" s="281"/>
      <c r="N70" s="281"/>
      <c r="O70" s="281"/>
      <c r="P70" s="155">
        <f t="shared" si="15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Familiar'!O71</f>
        <v>0</v>
      </c>
      <c r="F71" s="392">
        <f t="shared" si="13"/>
        <v>0</v>
      </c>
      <c r="G71" s="393">
        <f t="shared" si="14"/>
        <v>0</v>
      </c>
      <c r="I71" s="281"/>
      <c r="J71" s="281"/>
      <c r="K71" s="281"/>
      <c r="L71" s="281"/>
      <c r="M71" s="281"/>
      <c r="N71" s="281"/>
      <c r="O71" s="281"/>
      <c r="P71" s="155">
        <f t="shared" si="15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Familiar'!O72</f>
        <v>0</v>
      </c>
      <c r="F72" s="392">
        <f t="shared" si="13"/>
        <v>0</v>
      </c>
      <c r="G72" s="393">
        <f t="shared" si="14"/>
        <v>0</v>
      </c>
      <c r="I72" s="281"/>
      <c r="J72" s="281"/>
      <c r="K72" s="281"/>
      <c r="L72" s="281"/>
      <c r="M72" s="281"/>
      <c r="N72" s="281"/>
      <c r="O72" s="281"/>
      <c r="P72" s="155">
        <f t="shared" si="15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Familiar'!O73</f>
        <v>0</v>
      </c>
      <c r="F73" s="392">
        <f t="shared" si="13"/>
        <v>0</v>
      </c>
      <c r="G73" s="393">
        <f t="shared" si="14"/>
        <v>0</v>
      </c>
      <c r="I73" s="281"/>
      <c r="J73" s="281"/>
      <c r="K73" s="281"/>
      <c r="L73" s="281"/>
      <c r="M73" s="281"/>
      <c r="N73" s="281"/>
      <c r="O73" s="281"/>
      <c r="P73" s="155">
        <f t="shared" si="15"/>
        <v>0</v>
      </c>
      <c r="Q73" s="412"/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Familiar'!O74</f>
        <v>0</v>
      </c>
      <c r="F74" s="392">
        <f t="shared" si="13"/>
        <v>0</v>
      </c>
      <c r="G74" s="393">
        <f t="shared" si="14"/>
        <v>0</v>
      </c>
      <c r="I74" s="281"/>
      <c r="J74" s="281"/>
      <c r="K74" s="281"/>
      <c r="L74" s="281"/>
      <c r="M74" s="281"/>
      <c r="N74" s="281"/>
      <c r="O74" s="281"/>
      <c r="P74" s="155">
        <f t="shared" si="15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Familiar'!O75</f>
        <v>0</v>
      </c>
      <c r="F75" s="392">
        <f t="shared" si="13"/>
        <v>0</v>
      </c>
      <c r="G75" s="393">
        <f t="shared" si="14"/>
        <v>0</v>
      </c>
      <c r="I75" s="281"/>
      <c r="J75" s="281"/>
      <c r="K75" s="281"/>
      <c r="L75" s="281"/>
      <c r="M75" s="281"/>
      <c r="N75" s="281"/>
      <c r="O75" s="281"/>
      <c r="P75" s="155">
        <f t="shared" si="15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Familiar'!O76</f>
        <v>0</v>
      </c>
      <c r="F76" s="392">
        <f t="shared" si="13"/>
        <v>0</v>
      </c>
      <c r="G76" s="393">
        <f t="shared" si="14"/>
        <v>0</v>
      </c>
      <c r="I76" s="281"/>
      <c r="J76" s="281"/>
      <c r="K76" s="281"/>
      <c r="L76" s="281"/>
      <c r="M76" s="281"/>
      <c r="N76" s="281"/>
      <c r="O76" s="281"/>
      <c r="P76" s="155">
        <f t="shared" si="15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Familiar'!O77</f>
        <v>240</v>
      </c>
      <c r="F77" s="392">
        <f t="shared" si="13"/>
        <v>0</v>
      </c>
      <c r="G77" s="393">
        <f t="shared" si="14"/>
        <v>240</v>
      </c>
      <c r="I77" s="281"/>
      <c r="J77" s="281"/>
      <c r="K77" s="281"/>
      <c r="L77" s="281"/>
      <c r="M77" s="281"/>
      <c r="N77" s="281"/>
      <c r="O77" s="281"/>
      <c r="P77" s="155">
        <f t="shared" si="15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Familiar'!O78</f>
        <v>0</v>
      </c>
      <c r="F78" s="392">
        <f t="shared" si="13"/>
        <v>0</v>
      </c>
      <c r="G78" s="393">
        <f t="shared" si="14"/>
        <v>0</v>
      </c>
      <c r="I78" s="281"/>
      <c r="J78" s="281"/>
      <c r="K78" s="281"/>
      <c r="L78" s="281"/>
      <c r="M78" s="281"/>
      <c r="N78" s="281"/>
      <c r="O78" s="281"/>
      <c r="P78" s="155">
        <f t="shared" si="15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Familiar'!O79</f>
        <v>0</v>
      </c>
      <c r="F79" s="392">
        <f t="shared" si="13"/>
        <v>0</v>
      </c>
      <c r="G79" s="393">
        <f t="shared" si="14"/>
        <v>0</v>
      </c>
      <c r="I79" s="281"/>
      <c r="J79" s="281"/>
      <c r="K79" s="281"/>
      <c r="L79" s="281"/>
      <c r="M79" s="281"/>
      <c r="N79" s="281"/>
      <c r="O79" s="281"/>
      <c r="P79" s="155">
        <f t="shared" si="15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Familiar'!O80</f>
        <v>50</v>
      </c>
      <c r="F80" s="392">
        <f t="shared" si="13"/>
        <v>0</v>
      </c>
      <c r="G80" s="393">
        <f t="shared" si="14"/>
        <v>50</v>
      </c>
      <c r="I80" s="281"/>
      <c r="J80" s="281"/>
      <c r="K80" s="281"/>
      <c r="L80" s="281"/>
      <c r="M80" s="281"/>
      <c r="N80" s="281"/>
      <c r="O80" s="281"/>
      <c r="P80" s="155">
        <f t="shared" si="15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Familiar'!O81</f>
        <v>0</v>
      </c>
      <c r="F81" s="392">
        <f t="shared" si="13"/>
        <v>0</v>
      </c>
      <c r="G81" s="393">
        <f t="shared" si="14"/>
        <v>0</v>
      </c>
      <c r="I81" s="281"/>
      <c r="J81" s="281"/>
      <c r="K81" s="281"/>
      <c r="L81" s="281"/>
      <c r="M81" s="281"/>
      <c r="N81" s="281"/>
      <c r="O81" s="281"/>
      <c r="P81" s="155">
        <f t="shared" si="15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Familiar'!O82</f>
        <v>0</v>
      </c>
      <c r="F82" s="392">
        <f t="shared" si="13"/>
        <v>0</v>
      </c>
      <c r="G82" s="393">
        <f t="shared" si="14"/>
        <v>0</v>
      </c>
      <c r="I82" s="281"/>
      <c r="J82" s="281"/>
      <c r="K82" s="281"/>
      <c r="L82" s="281"/>
      <c r="M82" s="281"/>
      <c r="N82" s="281"/>
      <c r="O82" s="281"/>
      <c r="P82" s="155">
        <f t="shared" si="15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Familiar'!O83</f>
        <v>0</v>
      </c>
      <c r="F83" s="392">
        <f t="shared" si="13"/>
        <v>0</v>
      </c>
      <c r="G83" s="393">
        <f t="shared" si="14"/>
        <v>0</v>
      </c>
      <c r="I83" s="281"/>
      <c r="J83" s="281"/>
      <c r="K83" s="281"/>
      <c r="L83" s="281"/>
      <c r="M83" s="281"/>
      <c r="N83" s="281"/>
      <c r="O83" s="281"/>
      <c r="P83" s="155">
        <f t="shared" si="15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Familiar'!O84</f>
        <v>0</v>
      </c>
      <c r="F84" s="392">
        <f t="shared" si="13"/>
        <v>0</v>
      </c>
      <c r="G84" s="393">
        <f t="shared" si="14"/>
        <v>0</v>
      </c>
      <c r="I84" s="281"/>
      <c r="J84" s="281"/>
      <c r="K84" s="281"/>
      <c r="L84" s="281"/>
      <c r="M84" s="281"/>
      <c r="N84" s="281"/>
      <c r="O84" s="281"/>
      <c r="P84" s="155">
        <f t="shared" si="15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4329.7</v>
      </c>
      <c r="F85" s="305">
        <f>SUM(F31:F84)</f>
        <v>0</v>
      </c>
      <c r="G85" s="436">
        <f>SUM(G31:G84)</f>
        <v>4329.7</v>
      </c>
      <c r="I85" s="305">
        <f t="shared" ref="I85:P85" si="16">SUM(I31:I84)</f>
        <v>0</v>
      </c>
      <c r="J85" s="305">
        <f t="shared" si="16"/>
        <v>0</v>
      </c>
      <c r="K85" s="305">
        <f t="shared" si="16"/>
        <v>0</v>
      </c>
      <c r="L85" s="305">
        <f t="shared" si="16"/>
        <v>0</v>
      </c>
      <c r="M85" s="305">
        <f t="shared" si="16"/>
        <v>0</v>
      </c>
      <c r="N85" s="305">
        <f t="shared" si="16"/>
        <v>0</v>
      </c>
      <c r="O85" s="305">
        <f t="shared" si="16"/>
        <v>0</v>
      </c>
      <c r="P85" s="305">
        <f t="shared" si="16"/>
        <v>0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0.38800071691011739</v>
      </c>
      <c r="F86" s="309" t="e">
        <f>F85/F16</f>
        <v>#DIV/0!</v>
      </c>
      <c r="G86" s="310"/>
      <c r="I86" s="309" t="e">
        <f t="shared" ref="I86:P86" si="17">I85/I16</f>
        <v>#DIV/0!</v>
      </c>
      <c r="J86" s="309" t="e">
        <f t="shared" si="17"/>
        <v>#DIV/0!</v>
      </c>
      <c r="K86" s="309" t="e">
        <f t="shared" si="17"/>
        <v>#DIV/0!</v>
      </c>
      <c r="L86" s="309" t="e">
        <f t="shared" si="17"/>
        <v>#DIV/0!</v>
      </c>
      <c r="M86" s="309" t="e">
        <f t="shared" si="17"/>
        <v>#DIV/0!</v>
      </c>
      <c r="N86" s="309" t="e">
        <f t="shared" si="17"/>
        <v>#DIV/0!</v>
      </c>
      <c r="O86" s="309" t="e">
        <f t="shared" si="17"/>
        <v>#DIV/0!</v>
      </c>
      <c r="P86" s="309" t="e">
        <f t="shared" si="17"/>
        <v>#DIV/0!</v>
      </c>
      <c r="Q86" s="412"/>
    </row>
    <row r="87" spans="1:17" ht="18" customHeight="1" x14ac:dyDescent="0.25">
      <c r="A87" s="635" t="s">
        <v>170</v>
      </c>
      <c r="B87" s="621" t="s">
        <v>171</v>
      </c>
      <c r="C87" s="124" t="str">
        <f>'Orçamento Familiar'!C87</f>
        <v>Materiais (livros)</v>
      </c>
      <c r="D87" s="433"/>
      <c r="E87" s="391">
        <f>'Orçamento Familiar'!O87</f>
        <v>30</v>
      </c>
      <c r="F87" s="392">
        <f t="shared" ref="F87:F98" si="18">P87</f>
        <v>0</v>
      </c>
      <c r="G87" s="393">
        <f t="shared" ref="G87:G98" si="19">E87-F87</f>
        <v>30</v>
      </c>
      <c r="I87" s="281"/>
      <c r="J87" s="281"/>
      <c r="K87" s="281"/>
      <c r="L87" s="281"/>
      <c r="M87" s="281"/>
      <c r="N87" s="281"/>
      <c r="O87" s="281"/>
      <c r="P87" s="155">
        <f t="shared" ref="P87:P98" si="20">SUM(I87:O87)</f>
        <v>0</v>
      </c>
      <c r="Q87" s="412"/>
    </row>
    <row r="88" spans="1:17" ht="18" customHeight="1" x14ac:dyDescent="0.25">
      <c r="A88" s="635"/>
      <c r="B88" s="621"/>
      <c r="C88" s="124">
        <f>'Orçamento Familiar'!C88</f>
        <v>0</v>
      </c>
      <c r="D88" s="433"/>
      <c r="E88" s="391">
        <f>'Orçamento Familiar'!O88</f>
        <v>0</v>
      </c>
      <c r="F88" s="392">
        <f t="shared" si="18"/>
        <v>0</v>
      </c>
      <c r="G88" s="393">
        <f t="shared" si="19"/>
        <v>0</v>
      </c>
      <c r="I88" s="281"/>
      <c r="J88" s="281"/>
      <c r="K88" s="281"/>
      <c r="L88" s="281"/>
      <c r="M88" s="281"/>
      <c r="N88" s="281"/>
      <c r="O88" s="281"/>
      <c r="P88" s="155">
        <f t="shared" si="20"/>
        <v>0</v>
      </c>
      <c r="Q88" s="412"/>
    </row>
    <row r="89" spans="1:17" ht="18" customHeight="1" x14ac:dyDescent="0.25">
      <c r="A89" s="635"/>
      <c r="B89" s="621"/>
      <c r="C89" s="124">
        <f>'Orçamento Familiar'!C89</f>
        <v>0</v>
      </c>
      <c r="D89" s="433"/>
      <c r="E89" s="391">
        <f>'Orçamento Familiar'!O89</f>
        <v>0</v>
      </c>
      <c r="F89" s="392">
        <f t="shared" si="18"/>
        <v>0</v>
      </c>
      <c r="G89" s="393">
        <f t="shared" si="19"/>
        <v>0</v>
      </c>
      <c r="I89" s="281"/>
      <c r="J89" s="281"/>
      <c r="K89" s="281"/>
      <c r="L89" s="281"/>
      <c r="M89" s="281"/>
      <c r="N89" s="281"/>
      <c r="O89" s="281"/>
      <c r="P89" s="155">
        <f t="shared" si="20"/>
        <v>0</v>
      </c>
      <c r="Q89" s="412"/>
    </row>
    <row r="90" spans="1:17" ht="18" customHeight="1" x14ac:dyDescent="0.25">
      <c r="A90" s="635"/>
      <c r="B90" s="621"/>
      <c r="C90" s="124">
        <f>'Orçamento Familiar'!C90</f>
        <v>0</v>
      </c>
      <c r="D90" s="433"/>
      <c r="E90" s="391">
        <f>'Orçamento Familiar'!O90</f>
        <v>0</v>
      </c>
      <c r="F90" s="392">
        <f t="shared" si="18"/>
        <v>0</v>
      </c>
      <c r="G90" s="393">
        <f t="shared" si="19"/>
        <v>0</v>
      </c>
      <c r="I90" s="281"/>
      <c r="J90" s="281"/>
      <c r="K90" s="281"/>
      <c r="L90" s="281"/>
      <c r="M90" s="281"/>
      <c r="N90" s="281"/>
      <c r="O90" s="281"/>
      <c r="P90" s="155">
        <f t="shared" si="20"/>
        <v>0</v>
      </c>
      <c r="Q90" s="412"/>
    </row>
    <row r="91" spans="1:17" ht="18" customHeight="1" x14ac:dyDescent="0.25">
      <c r="A91" s="635"/>
      <c r="B91" s="621"/>
      <c r="C91" s="124">
        <f>'Orçamento Familiar'!C91</f>
        <v>0</v>
      </c>
      <c r="D91" s="433"/>
      <c r="E91" s="391">
        <f>'Orçamento Familiar'!O91</f>
        <v>0</v>
      </c>
      <c r="F91" s="392">
        <f t="shared" si="18"/>
        <v>0</v>
      </c>
      <c r="G91" s="393">
        <f t="shared" si="19"/>
        <v>0</v>
      </c>
      <c r="I91" s="281"/>
      <c r="J91" s="281"/>
      <c r="K91" s="281"/>
      <c r="L91" s="281"/>
      <c r="M91" s="281"/>
      <c r="N91" s="281"/>
      <c r="O91" s="281"/>
      <c r="P91" s="155">
        <f t="shared" si="20"/>
        <v>0</v>
      </c>
      <c r="Q91" s="412"/>
    </row>
    <row r="92" spans="1:17" ht="18" customHeight="1" x14ac:dyDescent="0.25">
      <c r="A92" s="635"/>
      <c r="B92" s="621"/>
      <c r="C92" s="124">
        <f>'Orçamento Familiar'!C92</f>
        <v>0</v>
      </c>
      <c r="D92" s="433"/>
      <c r="E92" s="391">
        <f>'Orçamento Familiar'!O92</f>
        <v>0</v>
      </c>
      <c r="F92" s="392">
        <f t="shared" si="18"/>
        <v>0</v>
      </c>
      <c r="G92" s="393">
        <f t="shared" si="19"/>
        <v>0</v>
      </c>
      <c r="I92" s="281"/>
      <c r="J92" s="281"/>
      <c r="K92" s="281"/>
      <c r="L92" s="281"/>
      <c r="M92" s="281"/>
      <c r="N92" s="281"/>
      <c r="O92" s="281"/>
      <c r="P92" s="155">
        <f t="shared" si="20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Familiar'!O93</f>
        <v>150</v>
      </c>
      <c r="F93" s="392">
        <f t="shared" si="18"/>
        <v>0</v>
      </c>
      <c r="G93" s="393">
        <f t="shared" si="19"/>
        <v>150</v>
      </c>
      <c r="I93" s="281"/>
      <c r="J93" s="281"/>
      <c r="K93" s="281"/>
      <c r="L93" s="281"/>
      <c r="M93" s="281"/>
      <c r="N93" s="281"/>
      <c r="O93" s="281"/>
      <c r="P93" s="155">
        <f t="shared" si="20"/>
        <v>0</v>
      </c>
      <c r="Q93" s="412"/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Familiar'!O94</f>
        <v>0</v>
      </c>
      <c r="F94" s="392">
        <f t="shared" si="18"/>
        <v>0</v>
      </c>
      <c r="G94" s="393">
        <f t="shared" si="19"/>
        <v>0</v>
      </c>
      <c r="I94" s="281"/>
      <c r="J94" s="281"/>
      <c r="K94" s="281"/>
      <c r="L94" s="281"/>
      <c r="M94" s="281"/>
      <c r="N94" s="281"/>
      <c r="O94" s="281"/>
      <c r="P94" s="155">
        <f t="shared" si="20"/>
        <v>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Familiar'!O95</f>
        <v>0</v>
      </c>
      <c r="F95" s="392">
        <f t="shared" si="18"/>
        <v>0</v>
      </c>
      <c r="G95" s="393">
        <f t="shared" si="19"/>
        <v>0</v>
      </c>
      <c r="I95" s="281"/>
      <c r="J95" s="281"/>
      <c r="K95" s="281"/>
      <c r="L95" s="281"/>
      <c r="M95" s="281"/>
      <c r="N95" s="281"/>
      <c r="O95" s="281"/>
      <c r="P95" s="155">
        <f t="shared" si="20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Familiar'!O96</f>
        <v>0</v>
      </c>
      <c r="F96" s="392">
        <f t="shared" si="18"/>
        <v>0</v>
      </c>
      <c r="G96" s="393">
        <f t="shared" si="19"/>
        <v>0</v>
      </c>
      <c r="I96" s="281"/>
      <c r="J96" s="281"/>
      <c r="K96" s="281"/>
      <c r="L96" s="281"/>
      <c r="M96" s="281"/>
      <c r="N96" s="281"/>
      <c r="O96" s="281"/>
      <c r="P96" s="155">
        <f t="shared" si="20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Familiar'!O97</f>
        <v>0</v>
      </c>
      <c r="F97" s="392">
        <f t="shared" si="18"/>
        <v>0</v>
      </c>
      <c r="G97" s="393">
        <f t="shared" si="19"/>
        <v>0</v>
      </c>
      <c r="I97" s="281"/>
      <c r="J97" s="281"/>
      <c r="K97" s="281"/>
      <c r="L97" s="281"/>
      <c r="M97" s="281"/>
      <c r="N97" s="281"/>
      <c r="O97" s="281"/>
      <c r="P97" s="155">
        <f t="shared" si="20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Familiar'!O98</f>
        <v>0</v>
      </c>
      <c r="F98" s="392">
        <f t="shared" si="18"/>
        <v>0</v>
      </c>
      <c r="G98" s="393">
        <f t="shared" si="19"/>
        <v>0</v>
      </c>
      <c r="I98" s="281"/>
      <c r="J98" s="281"/>
      <c r="K98" s="281"/>
      <c r="L98" s="281"/>
      <c r="M98" s="281"/>
      <c r="N98" s="281"/>
      <c r="O98" s="281"/>
      <c r="P98" s="155">
        <f t="shared" si="20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180</v>
      </c>
      <c r="F99" s="314">
        <f>SUM(F87:F98)</f>
        <v>0</v>
      </c>
      <c r="G99" s="315">
        <f>SUM(G87:G98)</f>
        <v>180</v>
      </c>
      <c r="I99" s="314">
        <f t="shared" ref="I99:P99" si="21">SUM(I87:I98)</f>
        <v>0</v>
      </c>
      <c r="J99" s="314">
        <f t="shared" si="21"/>
        <v>0</v>
      </c>
      <c r="K99" s="314">
        <f t="shared" si="21"/>
        <v>0</v>
      </c>
      <c r="L99" s="314">
        <f t="shared" si="21"/>
        <v>0</v>
      </c>
      <c r="M99" s="314">
        <f t="shared" si="21"/>
        <v>0</v>
      </c>
      <c r="N99" s="314">
        <f t="shared" si="21"/>
        <v>0</v>
      </c>
      <c r="O99" s="314">
        <f t="shared" si="21"/>
        <v>0</v>
      </c>
      <c r="P99" s="314">
        <f t="shared" si="21"/>
        <v>0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1.6130477641365715E-2</v>
      </c>
      <c r="F100" s="440" t="e">
        <f>F99/F16</f>
        <v>#DIV/0!</v>
      </c>
      <c r="G100" s="441"/>
      <c r="I100" s="440" t="e">
        <f t="shared" ref="I100:P100" si="22">I99/I16</f>
        <v>#DIV/0!</v>
      </c>
      <c r="J100" s="440" t="e">
        <f t="shared" si="22"/>
        <v>#DIV/0!</v>
      </c>
      <c r="K100" s="440" t="e">
        <f t="shared" si="22"/>
        <v>#DIV/0!</v>
      </c>
      <c r="L100" s="440" t="e">
        <f t="shared" si="22"/>
        <v>#DIV/0!</v>
      </c>
      <c r="M100" s="440" t="e">
        <f t="shared" si="22"/>
        <v>#DIV/0!</v>
      </c>
      <c r="N100" s="440" t="e">
        <f t="shared" si="22"/>
        <v>#DIV/0!</v>
      </c>
      <c r="O100" s="440" t="e">
        <f t="shared" si="22"/>
        <v>#DIV/0!</v>
      </c>
      <c r="P100" s="495" t="e">
        <f t="shared" si="22"/>
        <v>#DIV/0!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Familiar'!O101</f>
        <v>850</v>
      </c>
      <c r="F101" s="392">
        <f>P101</f>
        <v>0</v>
      </c>
      <c r="G101" s="393">
        <f>E101-F101</f>
        <v>850</v>
      </c>
      <c r="I101" s="281"/>
      <c r="J101" s="281"/>
      <c r="K101" s="281"/>
      <c r="L101" s="281"/>
      <c r="M101" s="281"/>
      <c r="N101" s="281"/>
      <c r="O101" s="281"/>
      <c r="P101" s="155">
        <f>SUM(I101:O101)</f>
        <v>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Familiar'!O102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Familiar'!O103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Familiar'!O104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0</v>
      </c>
      <c r="G105" s="445">
        <f>SUM(G101:G104)</f>
        <v>850</v>
      </c>
      <c r="I105" s="444">
        <f t="shared" ref="I105:P105" si="23">SUM(I101:I104)</f>
        <v>0</v>
      </c>
      <c r="J105" s="444">
        <f t="shared" si="23"/>
        <v>0</v>
      </c>
      <c r="K105" s="444">
        <f t="shared" si="23"/>
        <v>0</v>
      </c>
      <c r="L105" s="444">
        <f t="shared" si="23"/>
        <v>0</v>
      </c>
      <c r="M105" s="444">
        <f t="shared" si="23"/>
        <v>0</v>
      </c>
      <c r="N105" s="444">
        <f t="shared" si="23"/>
        <v>0</v>
      </c>
      <c r="O105" s="444">
        <f t="shared" si="23"/>
        <v>0</v>
      </c>
      <c r="P105" s="444">
        <f t="shared" si="23"/>
        <v>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7.6171699973115875E-2</v>
      </c>
      <c r="F106" s="324" t="e">
        <f>F105/F16</f>
        <v>#DIV/0!</v>
      </c>
      <c r="G106" s="448"/>
      <c r="I106" s="324" t="e">
        <f t="shared" ref="I106:P106" si="24">I105/I16</f>
        <v>#DIV/0!</v>
      </c>
      <c r="J106" s="324" t="e">
        <f t="shared" si="24"/>
        <v>#DIV/0!</v>
      </c>
      <c r="K106" s="324" t="e">
        <f t="shared" si="24"/>
        <v>#DIV/0!</v>
      </c>
      <c r="L106" s="324" t="e">
        <f t="shared" si="24"/>
        <v>#DIV/0!</v>
      </c>
      <c r="M106" s="324" t="e">
        <f t="shared" si="24"/>
        <v>#DIV/0!</v>
      </c>
      <c r="N106" s="324" t="e">
        <f t="shared" si="24"/>
        <v>#DIV/0!</v>
      </c>
      <c r="O106" s="324" t="e">
        <f t="shared" si="24"/>
        <v>#DIV/0!</v>
      </c>
      <c r="P106" s="324" t="e">
        <f t="shared" si="24"/>
        <v>#DIV/0!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Familiar'!O107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Familiar'!O108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Familiar'!O109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Familiar'!O110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5">SUM(I107:I110)</f>
        <v>0</v>
      </c>
      <c r="J111" s="450">
        <f t="shared" si="25"/>
        <v>0</v>
      </c>
      <c r="K111" s="450">
        <f t="shared" si="25"/>
        <v>0</v>
      </c>
      <c r="L111" s="450">
        <f t="shared" si="25"/>
        <v>0</v>
      </c>
      <c r="M111" s="450">
        <f t="shared" si="25"/>
        <v>0</v>
      </c>
      <c r="N111" s="450">
        <f t="shared" si="25"/>
        <v>0</v>
      </c>
      <c r="O111" s="450">
        <f t="shared" si="25"/>
        <v>0</v>
      </c>
      <c r="P111" s="450">
        <f t="shared" si="25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331">
        <f>E111/E16</f>
        <v>0</v>
      </c>
      <c r="F112" s="331" t="e">
        <f>F111/F16</f>
        <v>#DIV/0!</v>
      </c>
      <c r="G112" s="454"/>
      <c r="I112" s="331" t="e">
        <f>#DIV/0!</f>
        <v>#DIV/0!</v>
      </c>
      <c r="J112" s="331" t="e">
        <f t="shared" ref="J112:P112" si="26">J111/J16</f>
        <v>#DIV/0!</v>
      </c>
      <c r="K112" s="331" t="e">
        <f t="shared" si="26"/>
        <v>#DIV/0!</v>
      </c>
      <c r="L112" s="331" t="e">
        <f t="shared" si="26"/>
        <v>#DIV/0!</v>
      </c>
      <c r="M112" s="331" t="e">
        <f t="shared" si="26"/>
        <v>#DIV/0!</v>
      </c>
      <c r="N112" s="331" t="e">
        <f t="shared" si="26"/>
        <v>#DIV/0!</v>
      </c>
      <c r="O112" s="331" t="e">
        <f t="shared" si="26"/>
        <v>#DIV/0!</v>
      </c>
      <c r="P112" s="331" t="e">
        <f t="shared" si="26"/>
        <v>#DIV/0!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Familiar'!O113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Familiar'!O114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Familiar'!O115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7">SUM(I113:I115)</f>
        <v>0</v>
      </c>
      <c r="J116" s="457">
        <f t="shared" si="27"/>
        <v>0</v>
      </c>
      <c r="K116" s="457">
        <f t="shared" si="27"/>
        <v>0</v>
      </c>
      <c r="L116" s="457">
        <f t="shared" si="27"/>
        <v>0</v>
      </c>
      <c r="M116" s="457">
        <f t="shared" si="27"/>
        <v>0</v>
      </c>
      <c r="N116" s="457">
        <f t="shared" si="27"/>
        <v>0</v>
      </c>
      <c r="O116" s="457">
        <f t="shared" si="27"/>
        <v>0</v>
      </c>
      <c r="P116" s="457">
        <f t="shared" si="27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 t="e">
        <f>F116/F16</f>
        <v>#DIV/0!</v>
      </c>
      <c r="G117" s="460"/>
      <c r="I117" s="459" t="e">
        <f t="shared" ref="I117:P117" si="28">I116/I16</f>
        <v>#DIV/0!</v>
      </c>
      <c r="J117" s="459" t="e">
        <f t="shared" si="28"/>
        <v>#DIV/0!</v>
      </c>
      <c r="K117" s="459" t="e">
        <f t="shared" si="28"/>
        <v>#DIV/0!</v>
      </c>
      <c r="L117" s="459" t="e">
        <f t="shared" si="28"/>
        <v>#DIV/0!</v>
      </c>
      <c r="M117" s="459" t="e">
        <f t="shared" si="28"/>
        <v>#DIV/0!</v>
      </c>
      <c r="N117" s="459" t="e">
        <f t="shared" si="28"/>
        <v>#DIV/0!</v>
      </c>
      <c r="O117" s="459" t="e">
        <f t="shared" si="28"/>
        <v>#DIV/0!</v>
      </c>
      <c r="P117" s="459" t="e">
        <f t="shared" si="28"/>
        <v>#DIV/0!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5359.7</v>
      </c>
      <c r="F118" s="305">
        <f>F85+F99+F105+F111+F116</f>
        <v>0</v>
      </c>
      <c r="G118" s="436">
        <f>SUM(G81:G117)</f>
        <v>6389.7</v>
      </c>
      <c r="I118" s="305">
        <f t="shared" ref="I118:P118" si="29">I85+I99+I105+I111+I116</f>
        <v>0</v>
      </c>
      <c r="J118" s="305">
        <f t="shared" si="29"/>
        <v>0</v>
      </c>
      <c r="K118" s="305">
        <f t="shared" si="29"/>
        <v>0</v>
      </c>
      <c r="L118" s="305">
        <f t="shared" si="29"/>
        <v>0</v>
      </c>
      <c r="M118" s="305">
        <f t="shared" si="29"/>
        <v>0</v>
      </c>
      <c r="N118" s="305">
        <f t="shared" si="29"/>
        <v>0</v>
      </c>
      <c r="O118" s="305">
        <f t="shared" si="29"/>
        <v>0</v>
      </c>
      <c r="P118" s="305">
        <f t="shared" si="29"/>
        <v>0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0.48030289452459896</v>
      </c>
      <c r="F119" s="309" t="e">
        <f>F118/F16</f>
        <v>#DIV/0!</v>
      </c>
      <c r="G119" s="310"/>
      <c r="I119" s="309" t="e">
        <f t="shared" ref="I119:P119" si="30">I118/I16</f>
        <v>#DIV/0!</v>
      </c>
      <c r="J119" s="309" t="e">
        <f t="shared" si="30"/>
        <v>#DIV/0!</v>
      </c>
      <c r="K119" s="309" t="e">
        <f t="shared" si="30"/>
        <v>#DIV/0!</v>
      </c>
      <c r="L119" s="309" t="e">
        <f t="shared" si="30"/>
        <v>#DIV/0!</v>
      </c>
      <c r="M119" s="309" t="e">
        <f t="shared" si="30"/>
        <v>#DIV/0!</v>
      </c>
      <c r="N119" s="309" t="e">
        <f t="shared" si="30"/>
        <v>#DIV/0!</v>
      </c>
      <c r="O119" s="309" t="e">
        <f t="shared" si="30"/>
        <v>#DIV/0!</v>
      </c>
      <c r="P119" s="309" t="e">
        <f t="shared" si="30"/>
        <v>#DIV/0!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Familiar'!O120</f>
        <v>39.9</v>
      </c>
      <c r="F120" s="392">
        <f t="shared" ref="F120:F164" si="31">P120</f>
        <v>0</v>
      </c>
      <c r="G120" s="393">
        <f t="shared" ref="G120:G164" si="32">E120-F120</f>
        <v>39.9</v>
      </c>
      <c r="I120" s="281"/>
      <c r="J120" s="281"/>
      <c r="K120" s="281"/>
      <c r="L120" s="281"/>
      <c r="M120" s="281"/>
      <c r="N120" s="281"/>
      <c r="O120" s="281"/>
      <c r="P120" s="155">
        <f t="shared" ref="P120:P164" si="33">SUM(I120:O120)</f>
        <v>0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Familiar'!O121</f>
        <v>0</v>
      </c>
      <c r="F121" s="392">
        <f t="shared" si="31"/>
        <v>0</v>
      </c>
      <c r="G121" s="393">
        <f t="shared" si="32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3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Familiar'!O122</f>
        <v>0</v>
      </c>
      <c r="F122" s="392">
        <f t="shared" si="31"/>
        <v>0</v>
      </c>
      <c r="G122" s="393">
        <f t="shared" si="32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3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Familiar'!O123</f>
        <v>0</v>
      </c>
      <c r="F123" s="392">
        <f t="shared" si="31"/>
        <v>0</v>
      </c>
      <c r="G123" s="393">
        <f t="shared" si="32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3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Familiar'!O124</f>
        <v>0</v>
      </c>
      <c r="F124" s="392">
        <f t="shared" si="31"/>
        <v>0</v>
      </c>
      <c r="G124" s="393">
        <f t="shared" si="32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3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Familiar'!O125</f>
        <v>0</v>
      </c>
      <c r="F125" s="392">
        <f t="shared" si="31"/>
        <v>0</v>
      </c>
      <c r="G125" s="393">
        <f t="shared" si="32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3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Familiar'!O126</f>
        <v>0</v>
      </c>
      <c r="F126" s="392">
        <f t="shared" si="31"/>
        <v>0</v>
      </c>
      <c r="G126" s="393">
        <f t="shared" si="32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3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Familiar'!O127</f>
        <v>0</v>
      </c>
      <c r="F127" s="392">
        <f t="shared" si="31"/>
        <v>0</v>
      </c>
      <c r="G127" s="393">
        <f t="shared" si="32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3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Familiar'!O128</f>
        <v>90</v>
      </c>
      <c r="F128" s="392">
        <f t="shared" si="31"/>
        <v>0</v>
      </c>
      <c r="G128" s="393">
        <f t="shared" si="32"/>
        <v>90</v>
      </c>
      <c r="I128" s="281"/>
      <c r="J128" s="281"/>
      <c r="K128" s="281"/>
      <c r="L128" s="281"/>
      <c r="M128" s="281"/>
      <c r="N128" s="281"/>
      <c r="O128" s="281"/>
      <c r="P128" s="155">
        <f t="shared" si="33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Familiar'!O129</f>
        <v>0</v>
      </c>
      <c r="F129" s="392">
        <f t="shared" si="31"/>
        <v>0</v>
      </c>
      <c r="G129" s="393">
        <f t="shared" si="32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3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Familiar'!O130</f>
        <v>70</v>
      </c>
      <c r="F130" s="392">
        <f t="shared" si="31"/>
        <v>0</v>
      </c>
      <c r="G130" s="393">
        <f t="shared" si="32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3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Familiar'!O131</f>
        <v>0</v>
      </c>
      <c r="F131" s="392">
        <f t="shared" si="31"/>
        <v>0</v>
      </c>
      <c r="G131" s="393">
        <f t="shared" si="32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3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Familiar'!O132</f>
        <v>0</v>
      </c>
      <c r="F132" s="392">
        <f t="shared" si="31"/>
        <v>0</v>
      </c>
      <c r="G132" s="393">
        <f t="shared" si="32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3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Familiar'!O133</f>
        <v>0</v>
      </c>
      <c r="F133" s="392">
        <f t="shared" si="31"/>
        <v>0</v>
      </c>
      <c r="G133" s="393">
        <f t="shared" si="32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3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Familiar'!O134</f>
        <v>500</v>
      </c>
      <c r="F134" s="392">
        <f t="shared" si="31"/>
        <v>0</v>
      </c>
      <c r="G134" s="393">
        <f t="shared" si="32"/>
        <v>500</v>
      </c>
      <c r="I134" s="281"/>
      <c r="J134" s="281"/>
      <c r="K134" s="281"/>
      <c r="L134" s="281"/>
      <c r="M134" s="281"/>
      <c r="N134" s="281"/>
      <c r="O134" s="281"/>
      <c r="P134" s="155">
        <f t="shared" si="33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Familiar'!O135</f>
        <v>0</v>
      </c>
      <c r="F135" s="392">
        <f t="shared" si="31"/>
        <v>0</v>
      </c>
      <c r="G135" s="393">
        <f t="shared" si="32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3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Familiar'!O136</f>
        <v>0</v>
      </c>
      <c r="F136" s="392">
        <f t="shared" si="31"/>
        <v>0</v>
      </c>
      <c r="G136" s="393">
        <f t="shared" si="32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3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Familiar'!O137</f>
        <v>0</v>
      </c>
      <c r="F137" s="392">
        <f t="shared" si="31"/>
        <v>0</v>
      </c>
      <c r="G137" s="393">
        <f t="shared" si="32"/>
        <v>0</v>
      </c>
      <c r="I137" s="281"/>
      <c r="J137" s="281"/>
      <c r="K137" s="281"/>
      <c r="L137" s="281"/>
      <c r="M137" s="281"/>
      <c r="N137" s="281"/>
      <c r="O137" s="281"/>
      <c r="P137" s="155">
        <f t="shared" si="33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Familiar'!O138</f>
        <v>0</v>
      </c>
      <c r="F138" s="392">
        <f t="shared" si="31"/>
        <v>0</v>
      </c>
      <c r="G138" s="393">
        <f t="shared" si="32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3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Familiar'!O139</f>
        <v>0</v>
      </c>
      <c r="F139" s="392">
        <f t="shared" si="31"/>
        <v>0</v>
      </c>
      <c r="G139" s="393">
        <f t="shared" si="32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3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Familiar'!O140</f>
        <v>0</v>
      </c>
      <c r="F140" s="392">
        <f t="shared" si="31"/>
        <v>0</v>
      </c>
      <c r="G140" s="393">
        <f t="shared" si="32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3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Familiar'!O141</f>
        <v>0</v>
      </c>
      <c r="F141" s="392">
        <f t="shared" si="31"/>
        <v>0</v>
      </c>
      <c r="G141" s="393">
        <f t="shared" si="32"/>
        <v>0</v>
      </c>
      <c r="I141" s="281"/>
      <c r="J141" s="281"/>
      <c r="K141" s="281"/>
      <c r="L141" s="281"/>
      <c r="M141" s="281"/>
      <c r="N141" s="281"/>
      <c r="O141" s="281"/>
      <c r="P141" s="155">
        <f t="shared" si="33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Familiar'!O142</f>
        <v>0</v>
      </c>
      <c r="F142" s="392">
        <f t="shared" si="31"/>
        <v>0</v>
      </c>
      <c r="G142" s="393">
        <f t="shared" si="32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3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Familiar'!O143</f>
        <v>100</v>
      </c>
      <c r="F143" s="392">
        <f t="shared" si="31"/>
        <v>0</v>
      </c>
      <c r="G143" s="393">
        <f t="shared" si="32"/>
        <v>100</v>
      </c>
      <c r="I143" s="281"/>
      <c r="J143" s="281"/>
      <c r="K143" s="281"/>
      <c r="L143" s="281"/>
      <c r="M143" s="281"/>
      <c r="N143" s="281"/>
      <c r="O143" s="281"/>
      <c r="P143" s="155">
        <f t="shared" si="33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Familiar'!O144</f>
        <v>0</v>
      </c>
      <c r="F144" s="392">
        <f t="shared" si="31"/>
        <v>0</v>
      </c>
      <c r="G144" s="393">
        <f t="shared" si="32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3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Familiar'!O145</f>
        <v>0</v>
      </c>
      <c r="F145" s="392">
        <f t="shared" si="31"/>
        <v>0</v>
      </c>
      <c r="G145" s="393">
        <f t="shared" si="32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3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Familiar'!O146</f>
        <v>100</v>
      </c>
      <c r="F146" s="392">
        <f t="shared" si="31"/>
        <v>0</v>
      </c>
      <c r="G146" s="393">
        <f t="shared" si="32"/>
        <v>100</v>
      </c>
      <c r="I146" s="281"/>
      <c r="J146" s="281"/>
      <c r="K146" s="281"/>
      <c r="L146" s="281"/>
      <c r="M146" s="281"/>
      <c r="N146" s="281"/>
      <c r="O146" s="281"/>
      <c r="P146" s="155">
        <f t="shared" si="33"/>
        <v>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Familiar'!O147</f>
        <v>0</v>
      </c>
      <c r="F147" s="392">
        <f t="shared" si="31"/>
        <v>0</v>
      </c>
      <c r="G147" s="393">
        <f t="shared" si="32"/>
        <v>0</v>
      </c>
      <c r="I147" s="281"/>
      <c r="J147" s="281"/>
      <c r="K147" s="281"/>
      <c r="L147" s="281"/>
      <c r="M147" s="281"/>
      <c r="N147" s="281"/>
      <c r="O147" s="281"/>
      <c r="P147" s="155">
        <f t="shared" si="33"/>
        <v>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Familiar'!O148</f>
        <v>0</v>
      </c>
      <c r="F148" s="392">
        <f t="shared" si="31"/>
        <v>0</v>
      </c>
      <c r="G148" s="393">
        <f t="shared" si="32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3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Familiar'!O149</f>
        <v>0</v>
      </c>
      <c r="F149" s="392">
        <f t="shared" si="31"/>
        <v>0</v>
      </c>
      <c r="G149" s="393">
        <f t="shared" si="32"/>
        <v>0</v>
      </c>
      <c r="I149" s="281"/>
      <c r="J149" s="281"/>
      <c r="K149" s="281"/>
      <c r="L149" s="281"/>
      <c r="M149" s="281"/>
      <c r="N149" s="281"/>
      <c r="O149" s="281"/>
      <c r="P149" s="155">
        <f t="shared" si="33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Familiar'!O150</f>
        <v>0</v>
      </c>
      <c r="F150" s="392">
        <f t="shared" si="31"/>
        <v>0</v>
      </c>
      <c r="G150" s="393">
        <f t="shared" si="32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3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Familiar'!O151</f>
        <v>0</v>
      </c>
      <c r="F151" s="392">
        <f t="shared" si="31"/>
        <v>0</v>
      </c>
      <c r="G151" s="393">
        <f t="shared" si="32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3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Familiar'!O152</f>
        <v>0</v>
      </c>
      <c r="F152" s="392">
        <f t="shared" si="31"/>
        <v>0</v>
      </c>
      <c r="G152" s="393">
        <f t="shared" si="32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3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Familiar'!O153</f>
        <v>0</v>
      </c>
      <c r="F153" s="392">
        <f t="shared" si="31"/>
        <v>0</v>
      </c>
      <c r="G153" s="393">
        <f t="shared" si="32"/>
        <v>0</v>
      </c>
      <c r="I153" s="281"/>
      <c r="J153" s="281"/>
      <c r="K153" s="281"/>
      <c r="L153" s="281"/>
      <c r="M153" s="281"/>
      <c r="N153" s="281"/>
      <c r="O153" s="281"/>
      <c r="P153" s="155">
        <f t="shared" si="33"/>
        <v>0</v>
      </c>
      <c r="Q153" s="412"/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Familiar'!O154</f>
        <v>0</v>
      </c>
      <c r="F154" s="392">
        <f t="shared" si="31"/>
        <v>0</v>
      </c>
      <c r="G154" s="393">
        <f t="shared" si="32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3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Familiar'!O155</f>
        <v>0</v>
      </c>
      <c r="F155" s="392">
        <f t="shared" si="31"/>
        <v>0</v>
      </c>
      <c r="G155" s="393">
        <f t="shared" si="32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3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Familiar'!O156</f>
        <v>0</v>
      </c>
      <c r="F156" s="392">
        <f t="shared" si="31"/>
        <v>0</v>
      </c>
      <c r="G156" s="393">
        <f t="shared" si="32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3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Familiar'!O157</f>
        <v>0</v>
      </c>
      <c r="F157" s="392">
        <f t="shared" si="31"/>
        <v>0</v>
      </c>
      <c r="G157" s="393">
        <f t="shared" si="32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3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Familiar'!O158</f>
        <v>0</v>
      </c>
      <c r="F158" s="392">
        <f t="shared" si="31"/>
        <v>0</v>
      </c>
      <c r="G158" s="393">
        <f t="shared" si="32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3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Familiar'!O159</f>
        <v>0</v>
      </c>
      <c r="F159" s="392">
        <f t="shared" si="31"/>
        <v>0</v>
      </c>
      <c r="G159" s="393">
        <f t="shared" si="32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3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Familiar'!O160</f>
        <v>0</v>
      </c>
      <c r="F160" s="392">
        <f t="shared" si="31"/>
        <v>0</v>
      </c>
      <c r="G160" s="393">
        <f t="shared" si="32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3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Familiar'!O161</f>
        <v>0</v>
      </c>
      <c r="F161" s="392">
        <f t="shared" si="31"/>
        <v>0</v>
      </c>
      <c r="G161" s="393">
        <f t="shared" si="32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3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Familiar'!O162</f>
        <v>0</v>
      </c>
      <c r="F162" s="392">
        <f t="shared" si="31"/>
        <v>0</v>
      </c>
      <c r="G162" s="393">
        <f t="shared" si="32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3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Familiar'!O163</f>
        <v>0</v>
      </c>
      <c r="F163" s="392">
        <f t="shared" si="31"/>
        <v>0</v>
      </c>
      <c r="G163" s="393">
        <f t="shared" si="32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3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Familiar'!O164</f>
        <v>0</v>
      </c>
      <c r="F164" s="392">
        <f t="shared" si="31"/>
        <v>0</v>
      </c>
      <c r="G164" s="393">
        <f t="shared" si="32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3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899.9</v>
      </c>
      <c r="F165" s="343">
        <f>SUM(F120:F164)</f>
        <v>0</v>
      </c>
      <c r="G165" s="343">
        <f>SUM(G120:G164)</f>
        <v>899.9</v>
      </c>
      <c r="I165" s="343">
        <f t="shared" ref="I165:P165" si="34">SUM(I120:I164)</f>
        <v>0</v>
      </c>
      <c r="J165" s="343">
        <f t="shared" si="34"/>
        <v>0</v>
      </c>
      <c r="K165" s="343">
        <f t="shared" si="34"/>
        <v>0</v>
      </c>
      <c r="L165" s="343">
        <f t="shared" si="34"/>
        <v>0</v>
      </c>
      <c r="M165" s="343">
        <f t="shared" si="34"/>
        <v>0</v>
      </c>
      <c r="N165" s="343">
        <f t="shared" si="34"/>
        <v>0</v>
      </c>
      <c r="O165" s="343">
        <f t="shared" si="34"/>
        <v>0</v>
      </c>
      <c r="P165" s="343">
        <f t="shared" si="34"/>
        <v>0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8.0643426830361145E-2</v>
      </c>
      <c r="F166" s="464" t="e">
        <f>F165/F16</f>
        <v>#DIV/0!</v>
      </c>
      <c r="G166" s="464"/>
      <c r="I166" s="464" t="e">
        <f t="shared" ref="I166:P166" si="35">I165/I16</f>
        <v>#DIV/0!</v>
      </c>
      <c r="J166" s="464" t="e">
        <f t="shared" si="35"/>
        <v>#DIV/0!</v>
      </c>
      <c r="K166" s="464" t="e">
        <f t="shared" si="35"/>
        <v>#DIV/0!</v>
      </c>
      <c r="L166" s="464" t="e">
        <f t="shared" si="35"/>
        <v>#DIV/0!</v>
      </c>
      <c r="M166" s="464" t="e">
        <f t="shared" si="35"/>
        <v>#DIV/0!</v>
      </c>
      <c r="N166" s="464" t="e">
        <f t="shared" si="35"/>
        <v>#DIV/0!</v>
      </c>
      <c r="O166" s="464" t="e">
        <f t="shared" si="35"/>
        <v>#DIV/0!</v>
      </c>
      <c r="P166" s="464" t="e">
        <f t="shared" si="35"/>
        <v>#DIV/0!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6259.5999999999995</v>
      </c>
      <c r="F167" s="465">
        <f>F118+F165</f>
        <v>0</v>
      </c>
      <c r="G167" s="465">
        <f>G118+G165</f>
        <v>7289.5999999999995</v>
      </c>
      <c r="I167" s="466">
        <f t="shared" ref="I167:P167" si="36">I85+I165+I99+I105+I111+I116</f>
        <v>0</v>
      </c>
      <c r="J167" s="467">
        <f t="shared" si="36"/>
        <v>0</v>
      </c>
      <c r="K167" s="467">
        <f t="shared" si="36"/>
        <v>0</v>
      </c>
      <c r="L167" s="467">
        <f t="shared" si="36"/>
        <v>0</v>
      </c>
      <c r="M167" s="467">
        <f t="shared" si="36"/>
        <v>0</v>
      </c>
      <c r="N167" s="467">
        <f t="shared" si="36"/>
        <v>0</v>
      </c>
      <c r="O167" s="467">
        <f t="shared" si="36"/>
        <v>0</v>
      </c>
      <c r="P167" s="468">
        <f t="shared" si="36"/>
        <v>0</v>
      </c>
    </row>
    <row r="168" spans="1:17" ht="18" customHeight="1" x14ac:dyDescent="0.25">
      <c r="C168" s="98"/>
      <c r="D168" s="98"/>
      <c r="E168" s="336">
        <f>E167/E16</f>
        <v>0.56094632135496003</v>
      </c>
      <c r="F168" s="336" t="e">
        <f>F167/F16</f>
        <v>#DIV/0!</v>
      </c>
      <c r="G168" s="469"/>
      <c r="I168" s="336" t="e">
        <f t="shared" ref="I168:P168" si="37">I167/I16</f>
        <v>#DIV/0!</v>
      </c>
      <c r="J168" s="336" t="e">
        <f t="shared" si="37"/>
        <v>#DIV/0!</v>
      </c>
      <c r="K168" s="336" t="e">
        <f t="shared" si="37"/>
        <v>#DIV/0!</v>
      </c>
      <c r="L168" s="336" t="e">
        <f t="shared" si="37"/>
        <v>#DIV/0!</v>
      </c>
      <c r="M168" s="336" t="e">
        <f t="shared" si="37"/>
        <v>#DIV/0!</v>
      </c>
      <c r="N168" s="336" t="e">
        <f t="shared" si="37"/>
        <v>#DIV/0!</v>
      </c>
      <c r="O168" s="336" t="e">
        <f t="shared" si="37"/>
        <v>#DIV/0!</v>
      </c>
      <c r="P168" s="336" t="e">
        <f t="shared" si="37"/>
        <v>#DIV/0!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v>0</v>
      </c>
      <c r="F171" s="365">
        <f>Out!F180</f>
        <v>-2952.2699999999991</v>
      </c>
      <c r="G171" s="365"/>
      <c r="I171" s="477">
        <f>F171</f>
        <v>-2952.2699999999991</v>
      </c>
      <c r="J171" s="477">
        <f t="shared" ref="J171:O171" si="38">I180</f>
        <v>-2952.2699999999991</v>
      </c>
      <c r="K171" s="477">
        <f t="shared" si="38"/>
        <v>-2952.2699999999991</v>
      </c>
      <c r="L171" s="477">
        <f t="shared" si="38"/>
        <v>-2952.2699999999991</v>
      </c>
      <c r="M171" s="477">
        <f t="shared" si="38"/>
        <v>-2952.2699999999991</v>
      </c>
      <c r="N171" s="477">
        <f t="shared" si="38"/>
        <v>-2952.2699999999991</v>
      </c>
      <c r="O171" s="477">
        <f t="shared" si="38"/>
        <v>-2952.2699999999991</v>
      </c>
      <c r="P171" s="477">
        <f>E171</f>
        <v>0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11159</v>
      </c>
      <c r="F172" s="365">
        <f>F16</f>
        <v>0</v>
      </c>
      <c r="G172" s="365">
        <f>F172-E172</f>
        <v>-11159</v>
      </c>
      <c r="I172" s="478">
        <f t="shared" ref="I172:P172" si="39">I16</f>
        <v>0</v>
      </c>
      <c r="J172" s="478">
        <f t="shared" si="39"/>
        <v>0</v>
      </c>
      <c r="K172" s="478">
        <f t="shared" si="39"/>
        <v>0</v>
      </c>
      <c r="L172" s="478">
        <f t="shared" si="39"/>
        <v>0</v>
      </c>
      <c r="M172" s="478">
        <f t="shared" si="39"/>
        <v>0</v>
      </c>
      <c r="N172" s="478">
        <f t="shared" si="39"/>
        <v>0</v>
      </c>
      <c r="O172" s="478">
        <f t="shared" si="39"/>
        <v>0</v>
      </c>
      <c r="P172" s="478">
        <f t="shared" si="39"/>
        <v>0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40">I27</f>
        <v>0</v>
      </c>
      <c r="J173" s="480">
        <f t="shared" si="40"/>
        <v>0</v>
      </c>
      <c r="K173" s="480">
        <f t="shared" si="40"/>
        <v>0</v>
      </c>
      <c r="L173" s="480">
        <f t="shared" si="40"/>
        <v>0</v>
      </c>
      <c r="M173" s="480">
        <f t="shared" si="40"/>
        <v>0</v>
      </c>
      <c r="N173" s="480">
        <f t="shared" si="40"/>
        <v>0</v>
      </c>
      <c r="O173" s="480">
        <f t="shared" si="40"/>
        <v>0</v>
      </c>
      <c r="P173" s="480">
        <f t="shared" si="40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4329.7</v>
      </c>
      <c r="F174" s="365">
        <f>F85</f>
        <v>0</v>
      </c>
      <c r="G174" s="365">
        <f t="shared" ref="G174:G179" si="41">E174-F174</f>
        <v>4329.7</v>
      </c>
      <c r="I174" s="480">
        <f t="shared" ref="I174:P174" si="42">I85</f>
        <v>0</v>
      </c>
      <c r="J174" s="480">
        <f t="shared" si="42"/>
        <v>0</v>
      </c>
      <c r="K174" s="480">
        <f t="shared" si="42"/>
        <v>0</v>
      </c>
      <c r="L174" s="480">
        <f t="shared" si="42"/>
        <v>0</v>
      </c>
      <c r="M174" s="480">
        <f t="shared" si="42"/>
        <v>0</v>
      </c>
      <c r="N174" s="480">
        <f t="shared" si="42"/>
        <v>0</v>
      </c>
      <c r="O174" s="480">
        <f t="shared" si="42"/>
        <v>0</v>
      </c>
      <c r="P174" s="480">
        <f t="shared" si="42"/>
        <v>0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180</v>
      </c>
      <c r="F175" s="365">
        <f>F99</f>
        <v>0</v>
      </c>
      <c r="G175" s="365">
        <f t="shared" si="41"/>
        <v>180</v>
      </c>
      <c r="I175" s="480">
        <f t="shared" ref="I175:P175" si="43">I99</f>
        <v>0</v>
      </c>
      <c r="J175" s="480">
        <f t="shared" si="43"/>
        <v>0</v>
      </c>
      <c r="K175" s="480">
        <f t="shared" si="43"/>
        <v>0</v>
      </c>
      <c r="L175" s="480">
        <f t="shared" si="43"/>
        <v>0</v>
      </c>
      <c r="M175" s="480">
        <f t="shared" si="43"/>
        <v>0</v>
      </c>
      <c r="N175" s="480">
        <f t="shared" si="43"/>
        <v>0</v>
      </c>
      <c r="O175" s="480">
        <f t="shared" si="43"/>
        <v>0</v>
      </c>
      <c r="P175" s="480">
        <f t="shared" si="43"/>
        <v>0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0</v>
      </c>
      <c r="G176" s="365">
        <f t="shared" si="41"/>
        <v>850</v>
      </c>
      <c r="I176" s="480">
        <f t="shared" ref="I176:P176" si="44">I105</f>
        <v>0</v>
      </c>
      <c r="J176" s="480">
        <f t="shared" si="44"/>
        <v>0</v>
      </c>
      <c r="K176" s="480">
        <f t="shared" si="44"/>
        <v>0</v>
      </c>
      <c r="L176" s="480">
        <f t="shared" si="44"/>
        <v>0</v>
      </c>
      <c r="M176" s="480">
        <f t="shared" si="44"/>
        <v>0</v>
      </c>
      <c r="N176" s="480">
        <f t="shared" si="44"/>
        <v>0</v>
      </c>
      <c r="O176" s="480">
        <f t="shared" si="44"/>
        <v>0</v>
      </c>
      <c r="P176" s="480">
        <f t="shared" si="44"/>
        <v>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1"/>
        <v>0</v>
      </c>
      <c r="I177" s="480">
        <f t="shared" ref="I177:P177" si="45">I111</f>
        <v>0</v>
      </c>
      <c r="J177" s="480">
        <f t="shared" si="45"/>
        <v>0</v>
      </c>
      <c r="K177" s="480">
        <f t="shared" si="45"/>
        <v>0</v>
      </c>
      <c r="L177" s="480">
        <f t="shared" si="45"/>
        <v>0</v>
      </c>
      <c r="M177" s="480">
        <f t="shared" si="45"/>
        <v>0</v>
      </c>
      <c r="N177" s="480">
        <f t="shared" si="45"/>
        <v>0</v>
      </c>
      <c r="O177" s="480">
        <f t="shared" si="45"/>
        <v>0</v>
      </c>
      <c r="P177" s="480">
        <f t="shared" si="45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1"/>
        <v>0</v>
      </c>
      <c r="I178" s="480">
        <f t="shared" ref="I178:P178" si="46">I116</f>
        <v>0</v>
      </c>
      <c r="J178" s="480">
        <f t="shared" si="46"/>
        <v>0</v>
      </c>
      <c r="K178" s="480">
        <f t="shared" si="46"/>
        <v>0</v>
      </c>
      <c r="L178" s="480">
        <f t="shared" si="46"/>
        <v>0</v>
      </c>
      <c r="M178" s="480">
        <f t="shared" si="46"/>
        <v>0</v>
      </c>
      <c r="N178" s="480">
        <f t="shared" si="46"/>
        <v>0</v>
      </c>
      <c r="O178" s="480">
        <f t="shared" si="46"/>
        <v>0</v>
      </c>
      <c r="P178" s="480">
        <f t="shared" si="46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899.9</v>
      </c>
      <c r="F179" s="365">
        <f>F165</f>
        <v>0</v>
      </c>
      <c r="G179" s="365">
        <f t="shared" si="41"/>
        <v>899.9</v>
      </c>
      <c r="I179" s="480">
        <f t="shared" ref="I179:P179" si="47">I165</f>
        <v>0</v>
      </c>
      <c r="J179" s="480">
        <f t="shared" si="47"/>
        <v>0</v>
      </c>
      <c r="K179" s="480">
        <f t="shared" si="47"/>
        <v>0</v>
      </c>
      <c r="L179" s="480">
        <f t="shared" si="47"/>
        <v>0</v>
      </c>
      <c r="M179" s="480">
        <f t="shared" si="47"/>
        <v>0</v>
      </c>
      <c r="N179" s="480">
        <f t="shared" si="47"/>
        <v>0</v>
      </c>
      <c r="O179" s="480">
        <f t="shared" si="47"/>
        <v>0</v>
      </c>
      <c r="P179" s="480">
        <f t="shared" si="47"/>
        <v>0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4899.4000000000005</v>
      </c>
      <c r="F180" s="365">
        <f>F171+F172-SUM(F173:F179)</f>
        <v>-2952.2699999999991</v>
      </c>
      <c r="G180" s="365">
        <f>F180-E180</f>
        <v>-7851.67</v>
      </c>
      <c r="I180" s="481">
        <f t="shared" ref="I180:P180" si="48">I171+I172-SUM(I173:I179)</f>
        <v>-2952.2699999999991</v>
      </c>
      <c r="J180" s="481">
        <f t="shared" si="48"/>
        <v>-2952.2699999999991</v>
      </c>
      <c r="K180" s="481">
        <f t="shared" si="48"/>
        <v>-2952.2699999999991</v>
      </c>
      <c r="L180" s="481">
        <f t="shared" si="48"/>
        <v>-2952.2699999999991</v>
      </c>
      <c r="M180" s="481">
        <f t="shared" si="48"/>
        <v>-2952.2699999999991</v>
      </c>
      <c r="N180" s="481">
        <f t="shared" si="48"/>
        <v>-2952.2699999999991</v>
      </c>
      <c r="O180" s="481">
        <f t="shared" si="48"/>
        <v>-2952.2699999999991</v>
      </c>
      <c r="P180" s="481">
        <f t="shared" si="48"/>
        <v>0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J1058"/>
  <sheetViews>
    <sheetView zoomScale="75" zoomScaleNormal="75" workbookViewId="0">
      <pane xSplit="3" ySplit="6" topLeftCell="D151" activePane="bottomRight" state="frozen"/>
      <selection pane="topRight" activeCell="D1" sqref="D1"/>
      <selection pane="bottomLeft" activeCell="A151" sqref="A151"/>
      <selection pane="bottomRight" activeCell="M85" sqref="M85"/>
    </sheetView>
  </sheetViews>
  <sheetFormatPr defaultColWidth="9.140625" defaultRowHeight="15" x14ac:dyDescent="0.25"/>
  <cols>
    <col min="1" max="1" width="21.5703125" style="15" customWidth="1"/>
    <col min="2" max="2" width="24.7109375" style="15" customWidth="1"/>
    <col min="3" max="3" width="35.7109375" style="15" customWidth="1"/>
    <col min="4" max="4" width="11.7109375" style="15" customWidth="1"/>
    <col min="5" max="6" width="13.5703125" style="15" customWidth="1"/>
    <col min="7" max="7" width="13.5703125" style="379" customWidth="1"/>
    <col min="8" max="8" width="9.140625" style="15"/>
    <col min="9" max="9" width="13.7109375" style="15" customWidth="1"/>
    <col min="10" max="11" width="11.5703125" style="15" customWidth="1"/>
    <col min="12" max="15" width="12.85546875" style="15" customWidth="1"/>
    <col min="16" max="16" width="15" style="15" customWidth="1"/>
    <col min="17" max="17" width="11.28515625" style="380" customWidth="1"/>
    <col min="18" max="21" width="9.140625" style="380"/>
    <col min="22" max="1024" width="9.140625" style="15"/>
  </cols>
  <sheetData>
    <row r="1" spans="1:17" ht="17.25" customHeight="1" x14ac:dyDescent="0.25">
      <c r="A1" s="16"/>
      <c r="B1" s="16"/>
      <c r="C1" s="16"/>
      <c r="D1" s="16"/>
      <c r="E1" s="16"/>
      <c r="F1" s="16"/>
      <c r="G1" s="381"/>
      <c r="I1" s="16"/>
      <c r="J1" s="16"/>
      <c r="K1" s="16"/>
      <c r="L1" s="16"/>
      <c r="M1" s="16"/>
      <c r="N1" s="16"/>
      <c r="O1" s="16"/>
      <c r="Q1" s="382"/>
    </row>
    <row r="2" spans="1:17" ht="17.25" customHeight="1" x14ac:dyDescent="0.25">
      <c r="A2" s="629" t="s">
        <v>211</v>
      </c>
      <c r="B2" s="629"/>
      <c r="C2" s="629"/>
      <c r="D2" s="629"/>
      <c r="E2" s="629"/>
      <c r="F2" s="629"/>
      <c r="G2" s="629"/>
    </row>
    <row r="3" spans="1:17" ht="27" customHeight="1" x14ac:dyDescent="0.25">
      <c r="A3" s="629"/>
      <c r="B3" s="629"/>
      <c r="C3" s="629"/>
      <c r="D3" s="629"/>
      <c r="E3" s="629"/>
      <c r="F3" s="629"/>
      <c r="G3" s="629"/>
    </row>
    <row r="4" spans="1:17" ht="21" customHeight="1" x14ac:dyDescent="0.25">
      <c r="A4" s="80"/>
      <c r="B4" s="16"/>
      <c r="C4" s="16"/>
      <c r="D4" s="16"/>
      <c r="E4" s="17"/>
      <c r="F4" s="17"/>
      <c r="G4" s="383"/>
      <c r="I4" s="17"/>
      <c r="J4" s="17"/>
      <c r="K4" s="17"/>
      <c r="L4" s="17"/>
      <c r="M4" s="17"/>
      <c r="N4" s="17"/>
      <c r="O4" s="17"/>
    </row>
    <row r="5" spans="1:17" ht="21.75" customHeight="1" x14ac:dyDescent="0.25">
      <c r="A5" s="610" t="s">
        <v>18</v>
      </c>
      <c r="B5" s="610"/>
      <c r="C5" s="630" t="s">
        <v>2</v>
      </c>
      <c r="D5" s="631" t="s">
        <v>130</v>
      </c>
      <c r="E5" s="632" t="str">
        <f>I5</f>
        <v>Dezembro</v>
      </c>
      <c r="F5" s="632"/>
      <c r="G5" s="632"/>
      <c r="I5" s="633" t="s">
        <v>268</v>
      </c>
      <c r="J5" s="633"/>
      <c r="K5" s="633"/>
      <c r="L5" s="633"/>
      <c r="M5" s="633"/>
      <c r="N5" s="633"/>
      <c r="O5" s="633"/>
      <c r="P5" s="633"/>
    </row>
    <row r="6" spans="1:17" ht="21.75" customHeight="1" x14ac:dyDescent="0.25">
      <c r="A6" s="610"/>
      <c r="B6" s="610"/>
      <c r="C6" s="630"/>
      <c r="D6" s="631"/>
      <c r="E6" s="384" t="s">
        <v>3</v>
      </c>
      <c r="F6" s="385" t="s">
        <v>4</v>
      </c>
      <c r="G6" s="386" t="s">
        <v>213</v>
      </c>
      <c r="I6" s="387" t="s">
        <v>214</v>
      </c>
      <c r="J6" s="388" t="s">
        <v>215</v>
      </c>
      <c r="K6" s="388" t="s">
        <v>216</v>
      </c>
      <c r="L6" s="388" t="s">
        <v>217</v>
      </c>
      <c r="M6" s="388" t="s">
        <v>218</v>
      </c>
      <c r="N6" s="388" t="str">
        <f>Jan!N6</f>
        <v>Cartão Nubank</v>
      </c>
      <c r="O6" s="388" t="str">
        <f>Jan!O6</f>
        <v>Cartão C &amp; A</v>
      </c>
      <c r="P6" s="389" t="s">
        <v>11</v>
      </c>
    </row>
    <row r="7" spans="1:17" ht="18" customHeight="1" x14ac:dyDescent="0.25">
      <c r="A7" s="615" t="s">
        <v>1</v>
      </c>
      <c r="B7" s="615"/>
      <c r="C7" s="124" t="str">
        <f>'Orçamento Familiar'!C7</f>
        <v>Prebenda</v>
      </c>
      <c r="D7" s="390"/>
      <c r="E7" s="391">
        <f>'Orçamento Familiar'!P7</f>
        <v>7216</v>
      </c>
      <c r="F7" s="392">
        <f t="shared" ref="F7:F15" si="0">P7</f>
        <v>0</v>
      </c>
      <c r="G7" s="393">
        <f t="shared" ref="G7:G15" si="1">F7-E7</f>
        <v>-7216</v>
      </c>
      <c r="I7" s="281"/>
      <c r="J7" s="281"/>
      <c r="K7" s="281"/>
      <c r="L7" s="281"/>
      <c r="M7" s="281"/>
      <c r="N7" s="281"/>
      <c r="O7" s="281"/>
      <c r="P7" s="155">
        <f t="shared" ref="P7:P15" si="2">SUM(I7:O7)</f>
        <v>0</v>
      </c>
    </row>
    <row r="8" spans="1:17" ht="18" customHeight="1" x14ac:dyDescent="0.25">
      <c r="A8" s="615"/>
      <c r="B8" s="615"/>
      <c r="C8" s="124" t="str">
        <f>'Orçamento Familiar'!C8</f>
        <v>Inglês</v>
      </c>
      <c r="D8" s="394"/>
      <c r="E8" s="391">
        <f>'Orçamento Familiar'!P8</f>
        <v>335</v>
      </c>
      <c r="F8" s="392">
        <f t="shared" si="0"/>
        <v>0</v>
      </c>
      <c r="G8" s="393">
        <f t="shared" si="1"/>
        <v>-335</v>
      </c>
      <c r="I8" s="281"/>
      <c r="J8" s="281"/>
      <c r="K8" s="281"/>
      <c r="L8" s="281"/>
      <c r="M8" s="281"/>
      <c r="N8" s="281"/>
      <c r="O8" s="281"/>
      <c r="P8" s="155">
        <f t="shared" si="2"/>
        <v>0</v>
      </c>
    </row>
    <row r="9" spans="1:17" ht="18" customHeight="1" x14ac:dyDescent="0.25">
      <c r="A9" s="615"/>
      <c r="B9" s="615"/>
      <c r="C9" s="124" t="str">
        <f>'Orçamento Familiar'!C9</f>
        <v>13º Salário</v>
      </c>
      <c r="D9" s="394"/>
      <c r="E9" s="391">
        <f>'Orçamento Familiar'!P9</f>
        <v>3608</v>
      </c>
      <c r="F9" s="392">
        <f t="shared" si="0"/>
        <v>0</v>
      </c>
      <c r="G9" s="393">
        <f t="shared" si="1"/>
        <v>-3608</v>
      </c>
      <c r="I9" s="281"/>
      <c r="J9" s="281"/>
      <c r="K9" s="281"/>
      <c r="L9" s="281"/>
      <c r="M9" s="281"/>
      <c r="N9" s="281"/>
      <c r="O9" s="281"/>
      <c r="P9" s="155">
        <f t="shared" si="2"/>
        <v>0</v>
      </c>
    </row>
    <row r="10" spans="1:17" ht="18" customHeight="1" x14ac:dyDescent="0.25">
      <c r="A10" s="615"/>
      <c r="B10" s="615"/>
      <c r="C10" s="124" t="str">
        <f>'Orçamento Familiar'!C10</f>
        <v>Renda Extra</v>
      </c>
      <c r="D10" s="394"/>
      <c r="E10" s="391">
        <f>'Orçamento Familiar'!P10</f>
        <v>0</v>
      </c>
      <c r="F10" s="392">
        <f t="shared" si="0"/>
        <v>0</v>
      </c>
      <c r="G10" s="393">
        <f t="shared" si="1"/>
        <v>0</v>
      </c>
      <c r="I10" s="281"/>
      <c r="J10" s="281"/>
      <c r="K10" s="281"/>
      <c r="L10" s="281"/>
      <c r="M10" s="281"/>
      <c r="N10" s="281"/>
      <c r="O10" s="281"/>
      <c r="P10" s="155">
        <f t="shared" si="2"/>
        <v>0</v>
      </c>
    </row>
    <row r="11" spans="1:17" ht="18" customHeight="1" x14ac:dyDescent="0.25">
      <c r="A11" s="615"/>
      <c r="B11" s="615"/>
      <c r="C11" s="124">
        <f>'Orçamento Familiar'!C11</f>
        <v>0</v>
      </c>
      <c r="D11" s="394"/>
      <c r="E11" s="391">
        <f>'Orçamento Familiar'!P11</f>
        <v>0</v>
      </c>
      <c r="F11" s="392">
        <f t="shared" si="0"/>
        <v>0</v>
      </c>
      <c r="G11" s="393">
        <f t="shared" si="1"/>
        <v>0</v>
      </c>
      <c r="I11" s="281"/>
      <c r="J11" s="281"/>
      <c r="K11" s="281"/>
      <c r="L11" s="281"/>
      <c r="M11" s="281"/>
      <c r="N11" s="281"/>
      <c r="O11" s="281"/>
      <c r="P11" s="155">
        <f t="shared" si="2"/>
        <v>0</v>
      </c>
    </row>
    <row r="12" spans="1:17" ht="18" customHeight="1" x14ac:dyDescent="0.25">
      <c r="A12" s="615"/>
      <c r="B12" s="615"/>
      <c r="C12" s="124">
        <f>'Orçamento Familiar'!C12</f>
        <v>0</v>
      </c>
      <c r="D12" s="394"/>
      <c r="E12" s="391">
        <f>'Orçamento Familiar'!P12</f>
        <v>0</v>
      </c>
      <c r="F12" s="392">
        <f t="shared" si="0"/>
        <v>0</v>
      </c>
      <c r="G12" s="393">
        <f t="shared" si="1"/>
        <v>0</v>
      </c>
      <c r="I12" s="281"/>
      <c r="J12" s="281"/>
      <c r="K12" s="281"/>
      <c r="L12" s="281"/>
      <c r="M12" s="281"/>
      <c r="N12" s="281"/>
      <c r="O12" s="281"/>
      <c r="P12" s="155">
        <f t="shared" si="2"/>
        <v>0</v>
      </c>
    </row>
    <row r="13" spans="1:17" ht="18" customHeight="1" x14ac:dyDescent="0.25">
      <c r="A13" s="615"/>
      <c r="B13" s="615"/>
      <c r="C13" s="124">
        <f>'Orçamento Familiar'!C13</f>
        <v>0</v>
      </c>
      <c r="D13" s="394"/>
      <c r="E13" s="391">
        <f>'Orçamento Familiar'!P13</f>
        <v>0</v>
      </c>
      <c r="F13" s="392">
        <f t="shared" si="0"/>
        <v>0</v>
      </c>
      <c r="G13" s="393">
        <f t="shared" si="1"/>
        <v>0</v>
      </c>
      <c r="I13" s="281"/>
      <c r="J13" s="281"/>
      <c r="K13" s="281"/>
      <c r="L13" s="281"/>
      <c r="M13" s="281"/>
      <c r="N13" s="281"/>
      <c r="O13" s="281"/>
      <c r="P13" s="155">
        <f t="shared" si="2"/>
        <v>0</v>
      </c>
    </row>
    <row r="14" spans="1:17" ht="18" customHeight="1" x14ac:dyDescent="0.25">
      <c r="A14" s="615"/>
      <c r="B14" s="615"/>
      <c r="C14" s="124">
        <f>'Orçamento Familiar'!C14</f>
        <v>0</v>
      </c>
      <c r="D14" s="394"/>
      <c r="E14" s="391">
        <f>'Orçamento Familiar'!P14</f>
        <v>0</v>
      </c>
      <c r="F14" s="392">
        <f t="shared" si="0"/>
        <v>0</v>
      </c>
      <c r="G14" s="393">
        <f t="shared" si="1"/>
        <v>0</v>
      </c>
      <c r="I14" s="281"/>
      <c r="J14" s="281"/>
      <c r="K14" s="281"/>
      <c r="L14" s="281"/>
      <c r="M14" s="281"/>
      <c r="N14" s="281"/>
      <c r="O14" s="281"/>
      <c r="P14" s="155">
        <f t="shared" si="2"/>
        <v>0</v>
      </c>
    </row>
    <row r="15" spans="1:17" ht="18" customHeight="1" x14ac:dyDescent="0.25">
      <c r="A15" s="615"/>
      <c r="B15" s="615"/>
      <c r="C15" s="395">
        <f>'Orçamento Familiar'!C15</f>
        <v>0</v>
      </c>
      <c r="D15" s="396"/>
      <c r="E15" s="391">
        <f>'Orçamento Familiar'!P15</f>
        <v>0</v>
      </c>
      <c r="F15" s="392">
        <f t="shared" si="0"/>
        <v>0</v>
      </c>
      <c r="G15" s="397">
        <f t="shared" si="1"/>
        <v>0</v>
      </c>
      <c r="I15" s="398"/>
      <c r="J15" s="398"/>
      <c r="K15" s="398"/>
      <c r="L15" s="398"/>
      <c r="M15" s="398"/>
      <c r="N15" s="398"/>
      <c r="O15" s="398"/>
      <c r="P15" s="155">
        <f t="shared" si="2"/>
        <v>0</v>
      </c>
    </row>
    <row r="16" spans="1:17" ht="18" customHeight="1" x14ac:dyDescent="0.25">
      <c r="A16" s="615"/>
      <c r="B16" s="615"/>
      <c r="C16" s="399" t="s">
        <v>11</v>
      </c>
      <c r="D16" s="400"/>
      <c r="E16" s="400">
        <f>SUM(E7:E15)</f>
        <v>11159</v>
      </c>
      <c r="F16" s="401">
        <f>SUM(F7:F15)</f>
        <v>0</v>
      </c>
      <c r="G16" s="402">
        <f>SUM(G7:G15)</f>
        <v>-11159</v>
      </c>
      <c r="I16" s="401">
        <f t="shared" ref="I16:P16" si="3">SUM(I7:I15)</f>
        <v>0</v>
      </c>
      <c r="J16" s="401">
        <f t="shared" si="3"/>
        <v>0</v>
      </c>
      <c r="K16" s="401">
        <f t="shared" si="3"/>
        <v>0</v>
      </c>
      <c r="L16" s="401">
        <f t="shared" si="3"/>
        <v>0</v>
      </c>
      <c r="M16" s="401">
        <f t="shared" si="3"/>
        <v>0</v>
      </c>
      <c r="N16" s="401">
        <f t="shared" si="3"/>
        <v>0</v>
      </c>
      <c r="O16" s="401">
        <f t="shared" si="3"/>
        <v>0</v>
      </c>
      <c r="P16" s="401">
        <f t="shared" si="3"/>
        <v>0</v>
      </c>
    </row>
    <row r="17" spans="1:17" ht="18" customHeight="1" x14ac:dyDescent="0.25">
      <c r="A17" s="80"/>
      <c r="B17" s="16"/>
      <c r="C17" s="16"/>
      <c r="D17" s="403"/>
      <c r="E17" s="403"/>
      <c r="F17" s="404"/>
      <c r="G17" s="405"/>
      <c r="I17" s="404"/>
      <c r="J17" s="404"/>
      <c r="K17" s="404"/>
      <c r="L17" s="404"/>
      <c r="M17" s="404"/>
      <c r="N17" s="404"/>
      <c r="O17" s="404"/>
      <c r="P17" s="404"/>
    </row>
    <row r="18" spans="1:17" ht="22.5" customHeight="1" x14ac:dyDescent="0.25">
      <c r="A18" s="616" t="s">
        <v>12</v>
      </c>
      <c r="B18" s="616"/>
      <c r="C18" s="277" t="s">
        <v>2</v>
      </c>
      <c r="D18" s="406" t="s">
        <v>130</v>
      </c>
      <c r="E18" s="407" t="s">
        <v>3</v>
      </c>
      <c r="F18" s="408" t="s">
        <v>4</v>
      </c>
      <c r="G18" s="409" t="s">
        <v>213</v>
      </c>
      <c r="I18" s="410" t="str">
        <f>I6</f>
        <v>Semana 1</v>
      </c>
      <c r="J18" s="410" t="str">
        <f>J6</f>
        <v>Semana 2</v>
      </c>
      <c r="K18" s="410" t="str">
        <f>K6</f>
        <v>Semana 3</v>
      </c>
      <c r="L18" s="410" t="str">
        <f>L6</f>
        <v>Semana 4</v>
      </c>
      <c r="M18" s="410" t="str">
        <f>M6</f>
        <v>Semana 5</v>
      </c>
      <c r="N18" s="410"/>
      <c r="O18" s="410"/>
      <c r="P18" s="410" t="str">
        <f>P6</f>
        <v>Total</v>
      </c>
    </row>
    <row r="19" spans="1:17" ht="18" customHeight="1" x14ac:dyDescent="0.25">
      <c r="A19" s="616"/>
      <c r="B19" s="616"/>
      <c r="C19" s="124" t="str">
        <f>'Orçamento Familiar'!C19</f>
        <v>Reserva de Emergência (CP) R$ 9.151</v>
      </c>
      <c r="D19" s="411"/>
      <c r="E19" s="391">
        <f>'Orçamento Familiar'!P19</f>
        <v>0</v>
      </c>
      <c r="F19" s="392">
        <f t="shared" ref="F19:F26" si="4">P19</f>
        <v>0</v>
      </c>
      <c r="G19" s="393">
        <f t="shared" ref="G19:G26" si="5">F19-E19</f>
        <v>0</v>
      </c>
      <c r="I19" s="281">
        <f t="shared" ref="I19:O19" si="6">I16*$D$19</f>
        <v>0</v>
      </c>
      <c r="J19" s="281">
        <f t="shared" si="6"/>
        <v>0</v>
      </c>
      <c r="K19" s="281">
        <f t="shared" si="6"/>
        <v>0</v>
      </c>
      <c r="L19" s="281">
        <f t="shared" si="6"/>
        <v>0</v>
      </c>
      <c r="M19" s="281">
        <f t="shared" si="6"/>
        <v>0</v>
      </c>
      <c r="N19" s="281">
        <f t="shared" si="6"/>
        <v>0</v>
      </c>
      <c r="O19" s="281">
        <f t="shared" si="6"/>
        <v>0</v>
      </c>
      <c r="P19" s="155">
        <f t="shared" ref="P19:P26" si="7">SUM(I19:O19)</f>
        <v>0</v>
      </c>
    </row>
    <row r="20" spans="1:17" ht="18" customHeight="1" x14ac:dyDescent="0.25">
      <c r="A20" s="616"/>
      <c r="B20" s="616"/>
      <c r="C20" s="124" t="str">
        <f>'Orçamento Familiar'!C20</f>
        <v>Projeto 1</v>
      </c>
      <c r="D20" s="411"/>
      <c r="E20" s="391">
        <f>'Orçamento Familiar'!P20</f>
        <v>0</v>
      </c>
      <c r="F20" s="392">
        <f t="shared" si="4"/>
        <v>0</v>
      </c>
      <c r="G20" s="393">
        <f t="shared" si="5"/>
        <v>0</v>
      </c>
      <c r="I20" s="281"/>
      <c r="J20" s="281"/>
      <c r="K20" s="281"/>
      <c r="L20" s="281"/>
      <c r="M20" s="281"/>
      <c r="N20" s="281"/>
      <c r="O20" s="281"/>
      <c r="P20" s="155">
        <f t="shared" si="7"/>
        <v>0</v>
      </c>
    </row>
    <row r="21" spans="1:17" ht="18" customHeight="1" x14ac:dyDescent="0.25">
      <c r="A21" s="616"/>
      <c r="B21" s="616"/>
      <c r="C21" s="124" t="str">
        <f>'Orçamento Familiar'!C21</f>
        <v>Projeto 2</v>
      </c>
      <c r="D21" s="411"/>
      <c r="E21" s="391">
        <f>'Orçamento Familiar'!P21</f>
        <v>0</v>
      </c>
      <c r="F21" s="392">
        <f t="shared" si="4"/>
        <v>0</v>
      </c>
      <c r="G21" s="393">
        <f t="shared" si="5"/>
        <v>0</v>
      </c>
      <c r="I21" s="281"/>
      <c r="J21" s="281"/>
      <c r="K21" s="281"/>
      <c r="L21" s="281"/>
      <c r="M21" s="281"/>
      <c r="N21" s="281"/>
      <c r="O21" s="281"/>
      <c r="P21" s="155">
        <f t="shared" si="7"/>
        <v>0</v>
      </c>
      <c r="Q21" s="412"/>
    </row>
    <row r="22" spans="1:17" ht="18" customHeight="1" x14ac:dyDescent="0.25">
      <c r="A22" s="616"/>
      <c r="B22" s="616"/>
      <c r="C22" s="124" t="str">
        <f>'Orçamento Familiar'!C22</f>
        <v>Projeto 3</v>
      </c>
      <c r="D22" s="411"/>
      <c r="E22" s="391">
        <f>'Orçamento Familiar'!P22</f>
        <v>0</v>
      </c>
      <c r="F22" s="392">
        <f t="shared" si="4"/>
        <v>0</v>
      </c>
      <c r="G22" s="393">
        <f t="shared" si="5"/>
        <v>0</v>
      </c>
      <c r="I22" s="281"/>
      <c r="J22" s="281"/>
      <c r="K22" s="281"/>
      <c r="L22" s="281"/>
      <c r="M22" s="281"/>
      <c r="N22" s="281"/>
      <c r="O22" s="281"/>
      <c r="P22" s="155">
        <f t="shared" si="7"/>
        <v>0</v>
      </c>
      <c r="Q22" s="412"/>
    </row>
    <row r="23" spans="1:17" ht="18" customHeight="1" x14ac:dyDescent="0.25">
      <c r="A23" s="616"/>
      <c r="B23" s="616"/>
      <c r="C23" s="124" t="str">
        <f>'Orçamento Familiar'!C23</f>
        <v>Projeto 4</v>
      </c>
      <c r="D23" s="411"/>
      <c r="E23" s="391">
        <f>'Orçamento Familiar'!P23</f>
        <v>0</v>
      </c>
      <c r="F23" s="392">
        <f t="shared" si="4"/>
        <v>0</v>
      </c>
      <c r="G23" s="393">
        <f t="shared" si="5"/>
        <v>0</v>
      </c>
      <c r="I23" s="281"/>
      <c r="J23" s="281"/>
      <c r="K23" s="281"/>
      <c r="L23" s="281"/>
      <c r="M23" s="281"/>
      <c r="N23" s="281"/>
      <c r="O23" s="281"/>
      <c r="P23" s="155">
        <f t="shared" si="7"/>
        <v>0</v>
      </c>
      <c r="Q23" s="412"/>
    </row>
    <row r="24" spans="1:17" ht="18" customHeight="1" x14ac:dyDescent="0.25">
      <c r="A24" s="616"/>
      <c r="B24" s="616"/>
      <c r="C24" s="124" t="str">
        <f>'Orçamento Familiar'!C24</f>
        <v>Projeto 5</v>
      </c>
      <c r="D24" s="411"/>
      <c r="E24" s="391">
        <f>'Orçamento Familiar'!P24</f>
        <v>0</v>
      </c>
      <c r="F24" s="392">
        <f t="shared" si="4"/>
        <v>0</v>
      </c>
      <c r="G24" s="393">
        <f t="shared" si="5"/>
        <v>0</v>
      </c>
      <c r="I24" s="281"/>
      <c r="J24" s="281"/>
      <c r="K24" s="281"/>
      <c r="L24" s="281"/>
      <c r="M24" s="281"/>
      <c r="N24" s="281"/>
      <c r="O24" s="281"/>
      <c r="P24" s="155">
        <f t="shared" si="7"/>
        <v>0</v>
      </c>
      <c r="Q24" s="412"/>
    </row>
    <row r="25" spans="1:17" ht="18" customHeight="1" x14ac:dyDescent="0.25">
      <c r="A25" s="616"/>
      <c r="B25" s="616"/>
      <c r="C25" s="124" t="str">
        <f>'Orçamento Familiar'!C25</f>
        <v>Projeto 6</v>
      </c>
      <c r="D25" s="411"/>
      <c r="E25" s="391">
        <f>'Orçamento Familiar'!P25</f>
        <v>0</v>
      </c>
      <c r="F25" s="392">
        <f t="shared" si="4"/>
        <v>0</v>
      </c>
      <c r="G25" s="393">
        <f t="shared" si="5"/>
        <v>0</v>
      </c>
      <c r="I25" s="281"/>
      <c r="J25" s="281"/>
      <c r="K25" s="281"/>
      <c r="L25" s="281"/>
      <c r="M25" s="281"/>
      <c r="N25" s="281"/>
      <c r="O25" s="281"/>
      <c r="P25" s="155">
        <f t="shared" si="7"/>
        <v>0</v>
      </c>
      <c r="Q25" s="412"/>
    </row>
    <row r="26" spans="1:17" ht="18" customHeight="1" x14ac:dyDescent="0.25">
      <c r="A26" s="616"/>
      <c r="B26" s="616"/>
      <c r="C26" s="124" t="str">
        <f>'Orçamento Familiar'!C26</f>
        <v>Independência Financeira</v>
      </c>
      <c r="D26" s="411"/>
      <c r="E26" s="391">
        <f>'Orçamento Familiar'!P26</f>
        <v>0</v>
      </c>
      <c r="F26" s="392">
        <f t="shared" si="4"/>
        <v>0</v>
      </c>
      <c r="G26" s="393">
        <f t="shared" si="5"/>
        <v>0</v>
      </c>
      <c r="I26" s="281"/>
      <c r="J26" s="281"/>
      <c r="K26" s="281"/>
      <c r="L26" s="281"/>
      <c r="M26" s="281"/>
      <c r="N26" s="281"/>
      <c r="O26" s="281"/>
      <c r="P26" s="155">
        <f t="shared" si="7"/>
        <v>0</v>
      </c>
      <c r="Q26" s="412"/>
    </row>
    <row r="27" spans="1:17" ht="18" customHeight="1" x14ac:dyDescent="0.25">
      <c r="A27" s="616"/>
      <c r="B27" s="616"/>
      <c r="C27" s="290" t="s">
        <v>142</v>
      </c>
      <c r="D27" s="413">
        <f>SUM(D19:D26)</f>
        <v>0</v>
      </c>
      <c r="E27" s="414">
        <f>SUM(E19:E26)</f>
        <v>0</v>
      </c>
      <c r="F27" s="415">
        <f>SUM(F19:F26)</f>
        <v>0</v>
      </c>
      <c r="G27" s="416">
        <f>SUM(G19:G26)</f>
        <v>0</v>
      </c>
      <c r="I27" s="415">
        <f t="shared" ref="I27:P27" si="8">SUM(I19:I26)</f>
        <v>0</v>
      </c>
      <c r="J27" s="415">
        <f t="shared" si="8"/>
        <v>0</v>
      </c>
      <c r="K27" s="415">
        <f t="shared" si="8"/>
        <v>0</v>
      </c>
      <c r="L27" s="415">
        <f t="shared" si="8"/>
        <v>0</v>
      </c>
      <c r="M27" s="415">
        <f t="shared" si="8"/>
        <v>0</v>
      </c>
      <c r="N27" s="415">
        <f t="shared" si="8"/>
        <v>0</v>
      </c>
      <c r="O27" s="415">
        <f t="shared" si="8"/>
        <v>0</v>
      </c>
      <c r="P27" s="415">
        <f t="shared" si="8"/>
        <v>0</v>
      </c>
    </row>
    <row r="28" spans="1:17" ht="18" customHeight="1" x14ac:dyDescent="0.25">
      <c r="A28" s="38"/>
      <c r="B28" s="39"/>
      <c r="C28" s="290" t="s">
        <v>17</v>
      </c>
      <c r="D28" s="417"/>
      <c r="E28" s="418">
        <f>E27/E16</f>
        <v>0</v>
      </c>
      <c r="F28" s="419" t="e">
        <f>F27/F16</f>
        <v>#DIV/0!</v>
      </c>
      <c r="G28" s="420"/>
      <c r="I28" s="419" t="e">
        <f t="shared" ref="I28:P28" si="9">I27/I16</f>
        <v>#DIV/0!</v>
      </c>
      <c r="J28" s="419" t="e">
        <f t="shared" si="9"/>
        <v>#DIV/0!</v>
      </c>
      <c r="K28" s="419" t="e">
        <f t="shared" si="9"/>
        <v>#DIV/0!</v>
      </c>
      <c r="L28" s="419" t="e">
        <f t="shared" si="9"/>
        <v>#DIV/0!</v>
      </c>
      <c r="M28" s="419" t="e">
        <f t="shared" si="9"/>
        <v>#DIV/0!</v>
      </c>
      <c r="N28" s="419" t="e">
        <f t="shared" si="9"/>
        <v>#DIV/0!</v>
      </c>
      <c r="O28" s="419" t="e">
        <f t="shared" si="9"/>
        <v>#DIV/0!</v>
      </c>
      <c r="P28" s="419" t="e">
        <f t="shared" si="9"/>
        <v>#DIV/0!</v>
      </c>
    </row>
    <row r="29" spans="1:17" ht="18" customHeight="1" x14ac:dyDescent="0.25">
      <c r="A29" s="80"/>
      <c r="B29" s="16"/>
      <c r="C29" s="16"/>
      <c r="D29" s="403"/>
      <c r="E29" s="403"/>
      <c r="F29" s="404"/>
      <c r="G29" s="405"/>
      <c r="I29" s="404"/>
      <c r="J29" s="404"/>
      <c r="K29" s="404"/>
      <c r="L29" s="404"/>
      <c r="M29" s="404"/>
      <c r="N29" s="404"/>
      <c r="O29" s="404"/>
      <c r="P29" s="404"/>
    </row>
    <row r="30" spans="1:17" ht="22.5" customHeight="1" x14ac:dyDescent="0.25">
      <c r="A30" s="634" t="s">
        <v>18</v>
      </c>
      <c r="B30" s="634"/>
      <c r="C30" s="425" t="s">
        <v>2</v>
      </c>
      <c r="D30" s="426" t="s">
        <v>130</v>
      </c>
      <c r="E30" s="427" t="s">
        <v>3</v>
      </c>
      <c r="F30" s="428" t="s">
        <v>4</v>
      </c>
      <c r="G30" s="429" t="s">
        <v>213</v>
      </c>
      <c r="I30" s="430" t="str">
        <f>I18</f>
        <v>Semana 1</v>
      </c>
      <c r="J30" s="431" t="str">
        <f>J18</f>
        <v>Semana 2</v>
      </c>
      <c r="K30" s="431" t="str">
        <f>K18</f>
        <v>Semana 3</v>
      </c>
      <c r="L30" s="431" t="str">
        <f>L18</f>
        <v>Semana 4</v>
      </c>
      <c r="M30" s="431" t="str">
        <f>M18</f>
        <v>Semana 5</v>
      </c>
      <c r="N30" s="431" t="str">
        <f>N6</f>
        <v>Cartão Nubank</v>
      </c>
      <c r="O30" s="431" t="str">
        <f>O6</f>
        <v>Cartão C &amp; A</v>
      </c>
      <c r="P30" s="493" t="str">
        <f>P18</f>
        <v>Total</v>
      </c>
    </row>
    <row r="31" spans="1:17" ht="18" customHeight="1" x14ac:dyDescent="0.25">
      <c r="A31" s="618" t="s">
        <v>143</v>
      </c>
      <c r="B31" s="619" t="s">
        <v>43</v>
      </c>
      <c r="C31" s="124" t="str">
        <f>'Orçamento Familiar'!C31</f>
        <v>Aluguel</v>
      </c>
      <c r="D31" s="394"/>
      <c r="E31" s="391">
        <f>'Orçamento Familiar'!P31</f>
        <v>0</v>
      </c>
      <c r="F31" s="392">
        <f t="shared" ref="F31:F62" si="10">P31</f>
        <v>0</v>
      </c>
      <c r="G31" s="393">
        <f t="shared" ref="G31:G62" si="11">E31-F31</f>
        <v>0</v>
      </c>
      <c r="I31" s="281"/>
      <c r="J31" s="281"/>
      <c r="K31" s="281"/>
      <c r="L31" s="281"/>
      <c r="M31" s="281"/>
      <c r="N31" s="281"/>
      <c r="O31" s="281"/>
      <c r="P31" s="494">
        <f t="shared" ref="P31:P62" si="12">SUM(I31:O31)</f>
        <v>0</v>
      </c>
      <c r="Q31" s="412"/>
    </row>
    <row r="32" spans="1:17" ht="18" customHeight="1" x14ac:dyDescent="0.25">
      <c r="A32" s="618"/>
      <c r="B32" s="619"/>
      <c r="C32" s="124" t="str">
        <f>'Orçamento Familiar'!C32</f>
        <v>Energia Elétrica</v>
      </c>
      <c r="D32" s="433"/>
      <c r="E32" s="391">
        <f>'Orçamento Familiar'!P32</f>
        <v>0</v>
      </c>
      <c r="F32" s="392">
        <f t="shared" si="10"/>
        <v>0</v>
      </c>
      <c r="G32" s="393">
        <f t="shared" si="11"/>
        <v>0</v>
      </c>
      <c r="I32" s="281"/>
      <c r="J32" s="281"/>
      <c r="K32" s="281"/>
      <c r="L32" s="281"/>
      <c r="M32" s="281"/>
      <c r="N32" s="281"/>
      <c r="O32" s="281"/>
      <c r="P32" s="155">
        <f t="shared" si="12"/>
        <v>0</v>
      </c>
      <c r="Q32" s="412"/>
    </row>
    <row r="33" spans="1:17" ht="18" customHeight="1" x14ac:dyDescent="0.25">
      <c r="A33" s="618"/>
      <c r="B33" s="619"/>
      <c r="C33" s="124" t="str">
        <f>'Orçamento Familiar'!C33</f>
        <v>Água e Esgoto</v>
      </c>
      <c r="D33" s="433"/>
      <c r="E33" s="391">
        <f>'Orçamento Familiar'!P33</f>
        <v>0</v>
      </c>
      <c r="F33" s="392">
        <f t="shared" si="10"/>
        <v>0</v>
      </c>
      <c r="G33" s="393">
        <f t="shared" si="11"/>
        <v>0</v>
      </c>
      <c r="I33" s="281"/>
      <c r="J33" s="281"/>
      <c r="K33" s="281"/>
      <c r="L33" s="281"/>
      <c r="M33" s="281"/>
      <c r="N33" s="281"/>
      <c r="O33" s="281"/>
      <c r="P33" s="155">
        <f t="shared" si="12"/>
        <v>0</v>
      </c>
      <c r="Q33" s="412"/>
    </row>
    <row r="34" spans="1:17" ht="18" customHeight="1" x14ac:dyDescent="0.25">
      <c r="A34" s="618"/>
      <c r="B34" s="619"/>
      <c r="C34" s="124" t="str">
        <f>'Orçamento Familiar'!C34</f>
        <v>Gás</v>
      </c>
      <c r="D34" s="394"/>
      <c r="E34" s="391">
        <f>'Orçamento Familiar'!P34</f>
        <v>0</v>
      </c>
      <c r="F34" s="392">
        <f t="shared" si="10"/>
        <v>0</v>
      </c>
      <c r="G34" s="393">
        <f t="shared" si="11"/>
        <v>0</v>
      </c>
      <c r="I34" s="281"/>
      <c r="J34" s="281"/>
      <c r="K34" s="281"/>
      <c r="L34" s="281"/>
      <c r="M34" s="281"/>
      <c r="N34" s="281"/>
      <c r="O34" s="281"/>
      <c r="P34" s="155">
        <f t="shared" si="12"/>
        <v>0</v>
      </c>
      <c r="Q34" s="412"/>
    </row>
    <row r="35" spans="1:17" ht="18" customHeight="1" x14ac:dyDescent="0.25">
      <c r="A35" s="618"/>
      <c r="B35" s="619"/>
      <c r="C35" s="124" t="str">
        <f>'Orçamento Familiar'!C35</f>
        <v>Internet e Celular</v>
      </c>
      <c r="D35" s="394"/>
      <c r="E35" s="391">
        <f>'Orçamento Familiar'!P35</f>
        <v>184.7</v>
      </c>
      <c r="F35" s="392">
        <f t="shared" si="10"/>
        <v>0</v>
      </c>
      <c r="G35" s="393">
        <f t="shared" si="11"/>
        <v>184.7</v>
      </c>
      <c r="I35" s="281"/>
      <c r="J35" s="281"/>
      <c r="K35" s="281"/>
      <c r="L35" s="281"/>
      <c r="M35" s="281"/>
      <c r="N35" s="281"/>
      <c r="O35" s="281"/>
      <c r="P35" s="155">
        <f t="shared" si="12"/>
        <v>0</v>
      </c>
      <c r="Q35" s="412"/>
    </row>
    <row r="36" spans="1:17" ht="18" customHeight="1" x14ac:dyDescent="0.25">
      <c r="A36" s="618"/>
      <c r="B36" s="619"/>
      <c r="C36" s="124" t="str">
        <f>'Orçamento Familiar'!C36</f>
        <v>Manutenção</v>
      </c>
      <c r="D36" s="394"/>
      <c r="E36" s="391">
        <f>'Orçamento Familiar'!P36</f>
        <v>50</v>
      </c>
      <c r="F36" s="392">
        <f t="shared" si="10"/>
        <v>0</v>
      </c>
      <c r="G36" s="393">
        <f t="shared" si="11"/>
        <v>50</v>
      </c>
      <c r="I36" s="281"/>
      <c r="J36" s="281"/>
      <c r="K36" s="281"/>
      <c r="L36" s="281"/>
      <c r="M36" s="281"/>
      <c r="N36" s="281"/>
      <c r="O36" s="281"/>
      <c r="P36" s="155">
        <f t="shared" si="12"/>
        <v>0</v>
      </c>
      <c r="Q36" s="412"/>
    </row>
    <row r="37" spans="1:17" ht="18" customHeight="1" x14ac:dyDescent="0.25">
      <c r="A37" s="618"/>
      <c r="B37" s="619"/>
      <c r="C37" s="124">
        <f>'Orçamento Familiar'!C37</f>
        <v>0</v>
      </c>
      <c r="D37" s="433"/>
      <c r="E37" s="391">
        <f>'Orçamento Familiar'!P37</f>
        <v>0</v>
      </c>
      <c r="F37" s="392">
        <f t="shared" si="10"/>
        <v>0</v>
      </c>
      <c r="G37" s="393">
        <f t="shared" si="11"/>
        <v>0</v>
      </c>
      <c r="I37" s="281"/>
      <c r="J37" s="281"/>
      <c r="K37" s="281"/>
      <c r="L37" s="281"/>
      <c r="M37" s="281"/>
      <c r="N37" s="281"/>
      <c r="O37" s="281"/>
      <c r="P37" s="155">
        <f t="shared" si="12"/>
        <v>0</v>
      </c>
      <c r="Q37" s="412"/>
    </row>
    <row r="38" spans="1:17" ht="18" customHeight="1" x14ac:dyDescent="0.25">
      <c r="A38" s="618"/>
      <c r="B38" s="619"/>
      <c r="C38" s="124">
        <f>'Orçamento Familiar'!C38</f>
        <v>0</v>
      </c>
      <c r="D38" s="394"/>
      <c r="E38" s="391">
        <f>'Orçamento Familiar'!P38</f>
        <v>0</v>
      </c>
      <c r="F38" s="392">
        <f t="shared" si="10"/>
        <v>0</v>
      </c>
      <c r="G38" s="393">
        <f t="shared" si="11"/>
        <v>0</v>
      </c>
      <c r="I38" s="281"/>
      <c r="J38" s="281"/>
      <c r="K38" s="281"/>
      <c r="L38" s="281"/>
      <c r="M38" s="281"/>
      <c r="N38" s="281"/>
      <c r="O38" s="281"/>
      <c r="P38" s="155">
        <f t="shared" si="12"/>
        <v>0</v>
      </c>
      <c r="Q38" s="412"/>
    </row>
    <row r="39" spans="1:17" ht="18" customHeight="1" x14ac:dyDescent="0.25">
      <c r="A39" s="618"/>
      <c r="B39" s="619"/>
      <c r="C39" s="124">
        <f>'Orçamento Familiar'!C39</f>
        <v>0</v>
      </c>
      <c r="D39" s="394"/>
      <c r="E39" s="391">
        <f>'Orçamento Familiar'!P39</f>
        <v>0</v>
      </c>
      <c r="F39" s="392">
        <f t="shared" si="10"/>
        <v>0</v>
      </c>
      <c r="G39" s="393">
        <f t="shared" si="11"/>
        <v>0</v>
      </c>
      <c r="I39" s="281"/>
      <c r="J39" s="281"/>
      <c r="K39" s="281"/>
      <c r="L39" s="281"/>
      <c r="M39" s="281"/>
      <c r="N39" s="281"/>
      <c r="O39" s="281"/>
      <c r="P39" s="155">
        <f t="shared" si="12"/>
        <v>0</v>
      </c>
      <c r="Q39" s="412"/>
    </row>
    <row r="40" spans="1:17" ht="18" customHeight="1" x14ac:dyDescent="0.25">
      <c r="A40" s="618"/>
      <c r="B40" s="599" t="s">
        <v>51</v>
      </c>
      <c r="C40" s="124" t="str">
        <f>'Orçamento Familiar'!C40</f>
        <v>Supermercado</v>
      </c>
      <c r="D40" s="394"/>
      <c r="E40" s="391">
        <f>'Orçamento Familiar'!P40</f>
        <v>3100</v>
      </c>
      <c r="F40" s="392">
        <f t="shared" si="10"/>
        <v>0</v>
      </c>
      <c r="G40" s="393">
        <f t="shared" si="11"/>
        <v>3100</v>
      </c>
      <c r="I40" s="281"/>
      <c r="J40" s="281"/>
      <c r="K40" s="281"/>
      <c r="L40" s="281"/>
      <c r="M40" s="281"/>
      <c r="N40" s="281"/>
      <c r="O40" s="281"/>
      <c r="P40" s="155">
        <f t="shared" si="12"/>
        <v>0</v>
      </c>
      <c r="Q40" s="412"/>
    </row>
    <row r="41" spans="1:17" ht="18" customHeight="1" x14ac:dyDescent="0.25">
      <c r="A41" s="618"/>
      <c r="B41" s="599"/>
      <c r="C41" s="124">
        <f>'Orçamento Familiar'!C41</f>
        <v>0</v>
      </c>
      <c r="D41" s="394"/>
      <c r="E41" s="391">
        <f>'Orçamento Familiar'!P41</f>
        <v>0</v>
      </c>
      <c r="F41" s="392">
        <f t="shared" si="10"/>
        <v>0</v>
      </c>
      <c r="G41" s="393">
        <f t="shared" si="11"/>
        <v>0</v>
      </c>
      <c r="I41" s="281"/>
      <c r="J41" s="281"/>
      <c r="K41" s="281"/>
      <c r="L41" s="281"/>
      <c r="M41" s="281"/>
      <c r="N41" s="281"/>
      <c r="O41" s="281"/>
      <c r="P41" s="155">
        <f t="shared" si="12"/>
        <v>0</v>
      </c>
      <c r="Q41" s="412"/>
    </row>
    <row r="42" spans="1:17" ht="18" customHeight="1" x14ac:dyDescent="0.25">
      <c r="A42" s="618"/>
      <c r="B42" s="599"/>
      <c r="C42" s="124">
        <f>'Orçamento Familiar'!C42</f>
        <v>0</v>
      </c>
      <c r="D42" s="433"/>
      <c r="E42" s="391">
        <f>'Orçamento Familiar'!P42</f>
        <v>0</v>
      </c>
      <c r="F42" s="392">
        <f t="shared" si="10"/>
        <v>0</v>
      </c>
      <c r="G42" s="393">
        <f t="shared" si="11"/>
        <v>0</v>
      </c>
      <c r="I42" s="281"/>
      <c r="J42" s="281"/>
      <c r="K42" s="281"/>
      <c r="L42" s="281"/>
      <c r="M42" s="281"/>
      <c r="N42" s="281"/>
      <c r="O42" s="281"/>
      <c r="P42" s="134">
        <f t="shared" si="12"/>
        <v>0</v>
      </c>
      <c r="Q42" s="434"/>
    </row>
    <row r="43" spans="1:17" ht="18" customHeight="1" x14ac:dyDescent="0.25">
      <c r="A43" s="618"/>
      <c r="B43" s="599"/>
      <c r="C43" s="124">
        <f>'Orçamento Familiar'!C43</f>
        <v>0</v>
      </c>
      <c r="D43" s="394"/>
      <c r="E43" s="391">
        <f>'Orçamento Familiar'!P43</f>
        <v>0</v>
      </c>
      <c r="F43" s="392">
        <f t="shared" si="10"/>
        <v>0</v>
      </c>
      <c r="G43" s="393">
        <f t="shared" si="11"/>
        <v>0</v>
      </c>
      <c r="I43" s="281"/>
      <c r="J43" s="281"/>
      <c r="K43" s="281"/>
      <c r="L43" s="281"/>
      <c r="M43" s="281"/>
      <c r="N43" s="281"/>
      <c r="O43" s="281"/>
      <c r="P43" s="155">
        <f t="shared" si="12"/>
        <v>0</v>
      </c>
      <c r="Q43" s="412"/>
    </row>
    <row r="44" spans="1:17" ht="18" customHeight="1" x14ac:dyDescent="0.25">
      <c r="A44" s="618"/>
      <c r="B44" s="599"/>
      <c r="C44" s="124">
        <f>'Orçamento Familiar'!C44</f>
        <v>0</v>
      </c>
      <c r="D44" s="394"/>
      <c r="E44" s="391">
        <f>'Orçamento Familiar'!P44</f>
        <v>0</v>
      </c>
      <c r="F44" s="392">
        <f t="shared" si="10"/>
        <v>0</v>
      </c>
      <c r="G44" s="393">
        <f t="shared" si="11"/>
        <v>0</v>
      </c>
      <c r="I44" s="281"/>
      <c r="J44" s="281"/>
      <c r="K44" s="281"/>
      <c r="L44" s="281"/>
      <c r="M44" s="281"/>
      <c r="N44" s="281"/>
      <c r="O44" s="281"/>
      <c r="P44" s="155">
        <f t="shared" si="12"/>
        <v>0</v>
      </c>
      <c r="Q44" s="412"/>
    </row>
    <row r="45" spans="1:17" ht="18" customHeight="1" x14ac:dyDescent="0.25">
      <c r="A45" s="618"/>
      <c r="B45" s="599"/>
      <c r="C45" s="124">
        <f>'Orçamento Familiar'!C45</f>
        <v>0</v>
      </c>
      <c r="D45" s="394"/>
      <c r="E45" s="391">
        <f>'Orçamento Familiar'!P45</f>
        <v>0</v>
      </c>
      <c r="F45" s="392">
        <f t="shared" si="10"/>
        <v>0</v>
      </c>
      <c r="G45" s="393">
        <f t="shared" si="11"/>
        <v>0</v>
      </c>
      <c r="I45" s="281"/>
      <c r="J45" s="281"/>
      <c r="K45" s="281"/>
      <c r="L45" s="281"/>
      <c r="M45" s="281"/>
      <c r="N45" s="281"/>
      <c r="O45" s="281"/>
      <c r="P45" s="155">
        <f t="shared" si="12"/>
        <v>0</v>
      </c>
      <c r="Q45" s="412"/>
    </row>
    <row r="46" spans="1:17" ht="18" customHeight="1" x14ac:dyDescent="0.25">
      <c r="A46" s="618"/>
      <c r="B46" s="599" t="s">
        <v>25</v>
      </c>
      <c r="C46" s="124" t="str">
        <f>'Orçamento Familiar'!C46</f>
        <v>Combustível</v>
      </c>
      <c r="D46" s="394"/>
      <c r="E46" s="391">
        <f>'Orçamento Familiar'!P46</f>
        <v>400</v>
      </c>
      <c r="F46" s="392">
        <f t="shared" si="10"/>
        <v>0</v>
      </c>
      <c r="G46" s="393">
        <f t="shared" si="11"/>
        <v>400</v>
      </c>
      <c r="I46" s="281"/>
      <c r="J46" s="281"/>
      <c r="K46" s="281"/>
      <c r="L46" s="281"/>
      <c r="M46" s="281"/>
      <c r="N46" s="281"/>
      <c r="O46" s="281"/>
      <c r="P46" s="155">
        <f t="shared" si="12"/>
        <v>0</v>
      </c>
      <c r="Q46" s="412"/>
    </row>
    <row r="47" spans="1:17" ht="18" customHeight="1" x14ac:dyDescent="0.25">
      <c r="A47" s="618"/>
      <c r="B47" s="599"/>
      <c r="C47" s="124" t="str">
        <f>'Orçamento Familiar'!C47</f>
        <v>Manutenção</v>
      </c>
      <c r="D47" s="394"/>
      <c r="E47" s="391">
        <f>'Orçamento Familiar'!P47</f>
        <v>0</v>
      </c>
      <c r="F47" s="392">
        <f t="shared" si="10"/>
        <v>0</v>
      </c>
      <c r="G47" s="393">
        <f t="shared" si="11"/>
        <v>0</v>
      </c>
      <c r="I47" s="281"/>
      <c r="J47" s="281"/>
      <c r="K47" s="281"/>
      <c r="L47" s="281"/>
      <c r="M47" s="281"/>
      <c r="N47" s="281"/>
      <c r="O47" s="281"/>
      <c r="P47" s="155">
        <f t="shared" si="12"/>
        <v>0</v>
      </c>
      <c r="Q47" s="412"/>
    </row>
    <row r="48" spans="1:17" ht="18" customHeight="1" x14ac:dyDescent="0.25">
      <c r="A48" s="618"/>
      <c r="B48" s="599"/>
      <c r="C48" s="124" t="str">
        <f>'Orçamento Familiar'!C48</f>
        <v>Multas</v>
      </c>
      <c r="D48" s="433"/>
      <c r="E48" s="391">
        <f>'Orçamento Familiar'!P48</f>
        <v>0</v>
      </c>
      <c r="F48" s="392">
        <f t="shared" si="10"/>
        <v>0</v>
      </c>
      <c r="G48" s="393">
        <f t="shared" si="11"/>
        <v>0</v>
      </c>
      <c r="I48" s="281"/>
      <c r="J48" s="281"/>
      <c r="K48" s="281"/>
      <c r="L48" s="281"/>
      <c r="M48" s="281"/>
      <c r="N48" s="281"/>
      <c r="O48" s="281"/>
      <c r="P48" s="155">
        <f t="shared" si="12"/>
        <v>0</v>
      </c>
      <c r="Q48" s="412"/>
    </row>
    <row r="49" spans="1:17" ht="18" customHeight="1" x14ac:dyDescent="0.25">
      <c r="A49" s="618"/>
      <c r="B49" s="599"/>
      <c r="C49" s="124" t="str">
        <f>'Orçamento Familiar'!C49</f>
        <v>Seguro</v>
      </c>
      <c r="D49" s="394"/>
      <c r="E49" s="391">
        <f>'Orçamento Familiar'!P49</f>
        <v>0</v>
      </c>
      <c r="F49" s="392">
        <f t="shared" si="10"/>
        <v>0</v>
      </c>
      <c r="G49" s="393">
        <f t="shared" si="11"/>
        <v>0</v>
      </c>
      <c r="I49" s="281"/>
      <c r="J49" s="281"/>
      <c r="K49" s="281"/>
      <c r="L49" s="281"/>
      <c r="M49" s="281"/>
      <c r="N49" s="281"/>
      <c r="O49" s="281"/>
      <c r="P49" s="155">
        <f t="shared" si="12"/>
        <v>0</v>
      </c>
      <c r="Q49" s="412"/>
    </row>
    <row r="50" spans="1:17" ht="18" customHeight="1" x14ac:dyDescent="0.25">
      <c r="A50" s="618"/>
      <c r="B50" s="599"/>
      <c r="C50" s="124" t="str">
        <f>'Orçamento Familiar'!C50</f>
        <v>Lavagem</v>
      </c>
      <c r="D50" s="394"/>
      <c r="E50" s="391">
        <f>'Orçamento Familiar'!P50</f>
        <v>0</v>
      </c>
      <c r="F50" s="392">
        <f t="shared" si="10"/>
        <v>0</v>
      </c>
      <c r="G50" s="393">
        <f t="shared" si="11"/>
        <v>0</v>
      </c>
      <c r="I50" s="281"/>
      <c r="J50" s="281"/>
      <c r="K50" s="281"/>
      <c r="L50" s="281"/>
      <c r="M50" s="281"/>
      <c r="N50" s="281"/>
      <c r="O50" s="281"/>
      <c r="P50" s="155">
        <f t="shared" si="12"/>
        <v>0</v>
      </c>
      <c r="Q50" s="412"/>
    </row>
    <row r="51" spans="1:17" ht="18" customHeight="1" x14ac:dyDescent="0.25">
      <c r="A51" s="618"/>
      <c r="B51" s="599"/>
      <c r="C51" s="124" t="str">
        <f>'Orçamento Familiar'!C51</f>
        <v>Estacionamento</v>
      </c>
      <c r="D51" s="394"/>
      <c r="E51" s="391">
        <f>'Orçamento Familiar'!P51</f>
        <v>0</v>
      </c>
      <c r="F51" s="392">
        <f t="shared" si="10"/>
        <v>0</v>
      </c>
      <c r="G51" s="393">
        <f t="shared" si="11"/>
        <v>0</v>
      </c>
      <c r="I51" s="281"/>
      <c r="J51" s="281"/>
      <c r="K51" s="281"/>
      <c r="L51" s="281"/>
      <c r="M51" s="281"/>
      <c r="N51" s="281"/>
      <c r="O51" s="281"/>
      <c r="P51" s="155">
        <f t="shared" si="12"/>
        <v>0</v>
      </c>
      <c r="Q51" s="412"/>
    </row>
    <row r="52" spans="1:17" ht="18" customHeight="1" x14ac:dyDescent="0.25">
      <c r="A52" s="618"/>
      <c r="B52" s="599"/>
      <c r="C52" s="124" t="str">
        <f>'Orçamento Familiar'!C52</f>
        <v>Taxi / Uber</v>
      </c>
      <c r="D52" s="394"/>
      <c r="E52" s="391">
        <f>'Orçamento Familiar'!P52</f>
        <v>0</v>
      </c>
      <c r="F52" s="392">
        <f t="shared" si="10"/>
        <v>0</v>
      </c>
      <c r="G52" s="393">
        <f t="shared" si="11"/>
        <v>0</v>
      </c>
      <c r="I52" s="281"/>
      <c r="J52" s="281"/>
      <c r="K52" s="281"/>
      <c r="L52" s="281"/>
      <c r="M52" s="281"/>
      <c r="N52" s="281"/>
      <c r="O52" s="281"/>
      <c r="P52" s="155">
        <f t="shared" si="12"/>
        <v>0</v>
      </c>
      <c r="Q52" s="412"/>
    </row>
    <row r="53" spans="1:17" ht="18" customHeight="1" x14ac:dyDescent="0.25">
      <c r="A53" s="618"/>
      <c r="B53" s="599"/>
      <c r="C53" s="124">
        <f>'Orçamento Familiar'!C53</f>
        <v>0</v>
      </c>
      <c r="D53" s="394"/>
      <c r="E53" s="391">
        <f>'Orçamento Familiar'!P53</f>
        <v>0</v>
      </c>
      <c r="F53" s="392">
        <f t="shared" si="10"/>
        <v>0</v>
      </c>
      <c r="G53" s="393">
        <f t="shared" si="11"/>
        <v>0</v>
      </c>
      <c r="I53" s="281"/>
      <c r="J53" s="281"/>
      <c r="K53" s="281"/>
      <c r="L53" s="281"/>
      <c r="M53" s="281"/>
      <c r="N53" s="281"/>
      <c r="O53" s="281"/>
      <c r="P53" s="155">
        <f t="shared" si="12"/>
        <v>0</v>
      </c>
      <c r="Q53" s="412"/>
    </row>
    <row r="54" spans="1:17" ht="18" customHeight="1" x14ac:dyDescent="0.25">
      <c r="A54" s="618"/>
      <c r="B54" s="599"/>
      <c r="C54" s="124">
        <f>'Orçamento Familiar'!C54</f>
        <v>0</v>
      </c>
      <c r="D54" s="394"/>
      <c r="E54" s="391">
        <f>'Orçamento Familiar'!P54</f>
        <v>0</v>
      </c>
      <c r="F54" s="392">
        <f t="shared" si="10"/>
        <v>0</v>
      </c>
      <c r="G54" s="393">
        <f t="shared" si="11"/>
        <v>0</v>
      </c>
      <c r="I54" s="281"/>
      <c r="J54" s="281"/>
      <c r="K54" s="281"/>
      <c r="L54" s="281"/>
      <c r="M54" s="281"/>
      <c r="N54" s="281"/>
      <c r="O54" s="281"/>
      <c r="P54" s="155">
        <f t="shared" si="12"/>
        <v>0</v>
      </c>
      <c r="Q54" s="412"/>
    </row>
    <row r="55" spans="1:17" ht="18" customHeight="1" x14ac:dyDescent="0.25">
      <c r="A55" s="618"/>
      <c r="B55" s="619" t="s">
        <v>28</v>
      </c>
      <c r="C55" s="124" t="str">
        <f>'Orçamento Familiar'!C55</f>
        <v xml:space="preserve">Medicamentos </v>
      </c>
      <c r="D55" s="394"/>
      <c r="E55" s="391">
        <f>'Orçamento Familiar'!P55</f>
        <v>80</v>
      </c>
      <c r="F55" s="392">
        <f t="shared" si="10"/>
        <v>0</v>
      </c>
      <c r="G55" s="393">
        <f t="shared" si="11"/>
        <v>80</v>
      </c>
      <c r="I55" s="281"/>
      <c r="J55" s="281"/>
      <c r="K55" s="281"/>
      <c r="L55" s="281"/>
      <c r="M55" s="281"/>
      <c r="N55" s="281"/>
      <c r="O55" s="281"/>
      <c r="P55" s="155">
        <f t="shared" si="12"/>
        <v>0</v>
      </c>
      <c r="Q55" s="412"/>
    </row>
    <row r="56" spans="1:17" ht="18" customHeight="1" x14ac:dyDescent="0.25">
      <c r="A56" s="618"/>
      <c r="B56" s="619"/>
      <c r="C56" s="124" t="str">
        <f>'Orçamento Familiar'!C56</f>
        <v>Médicos / Exames</v>
      </c>
      <c r="D56" s="394"/>
      <c r="E56" s="391">
        <f>'Orçamento Familiar'!P56</f>
        <v>0</v>
      </c>
      <c r="F56" s="392">
        <f t="shared" si="10"/>
        <v>0</v>
      </c>
      <c r="G56" s="393">
        <f t="shared" si="11"/>
        <v>0</v>
      </c>
      <c r="I56" s="281"/>
      <c r="J56" s="281"/>
      <c r="K56" s="281"/>
      <c r="L56" s="281"/>
      <c r="M56" s="281"/>
      <c r="N56" s="281"/>
      <c r="O56" s="281"/>
      <c r="P56" s="155">
        <f t="shared" si="12"/>
        <v>0</v>
      </c>
      <c r="Q56" s="412"/>
    </row>
    <row r="57" spans="1:17" ht="18" customHeight="1" x14ac:dyDescent="0.25">
      <c r="A57" s="618"/>
      <c r="B57" s="619"/>
      <c r="C57" s="124" t="str">
        <f>'Orçamento Familiar'!C57</f>
        <v>Dentista</v>
      </c>
      <c r="D57" s="394"/>
      <c r="E57" s="391">
        <f>'Orçamento Familiar'!P57</f>
        <v>0</v>
      </c>
      <c r="F57" s="392">
        <f t="shared" si="10"/>
        <v>0</v>
      </c>
      <c r="G57" s="393">
        <f t="shared" si="11"/>
        <v>0</v>
      </c>
      <c r="I57" s="281"/>
      <c r="J57" s="281"/>
      <c r="K57" s="281"/>
      <c r="L57" s="281"/>
      <c r="M57" s="281"/>
      <c r="N57" s="281"/>
      <c r="O57" s="281"/>
      <c r="P57" s="155">
        <f t="shared" si="12"/>
        <v>0</v>
      </c>
      <c r="Q57" s="412"/>
    </row>
    <row r="58" spans="1:17" ht="18" customHeight="1" x14ac:dyDescent="0.25">
      <c r="A58" s="618"/>
      <c r="B58" s="619"/>
      <c r="C58" s="124">
        <f>'Orçamento Familiar'!C58</f>
        <v>0</v>
      </c>
      <c r="D58" s="394"/>
      <c r="E58" s="391">
        <f>'Orçamento Familiar'!P58</f>
        <v>0</v>
      </c>
      <c r="F58" s="392">
        <f t="shared" si="10"/>
        <v>0</v>
      </c>
      <c r="G58" s="393">
        <f t="shared" si="11"/>
        <v>0</v>
      </c>
      <c r="I58" s="281"/>
      <c r="J58" s="281"/>
      <c r="K58" s="281"/>
      <c r="L58" s="281"/>
      <c r="M58" s="281"/>
      <c r="N58" s="281"/>
      <c r="O58" s="281"/>
      <c r="P58" s="155">
        <f t="shared" si="12"/>
        <v>0</v>
      </c>
      <c r="Q58" s="412"/>
    </row>
    <row r="59" spans="1:17" ht="18" customHeight="1" x14ac:dyDescent="0.25">
      <c r="A59" s="618"/>
      <c r="B59" s="619"/>
      <c r="C59" s="124">
        <f>'Orçamento Familiar'!C59</f>
        <v>0</v>
      </c>
      <c r="D59" s="394"/>
      <c r="E59" s="391">
        <f>'Orçamento Familiar'!P59</f>
        <v>0</v>
      </c>
      <c r="F59" s="392">
        <f t="shared" si="10"/>
        <v>0</v>
      </c>
      <c r="G59" s="393">
        <f t="shared" si="11"/>
        <v>0</v>
      </c>
      <c r="I59" s="281"/>
      <c r="J59" s="281"/>
      <c r="K59" s="281"/>
      <c r="L59" s="281"/>
      <c r="M59" s="281"/>
      <c r="N59" s="281"/>
      <c r="O59" s="281"/>
      <c r="P59" s="155">
        <f t="shared" si="12"/>
        <v>0</v>
      </c>
      <c r="Q59" s="412"/>
    </row>
    <row r="60" spans="1:17" ht="18" customHeight="1" x14ac:dyDescent="0.25">
      <c r="A60" s="618"/>
      <c r="B60" s="619" t="s">
        <v>35</v>
      </c>
      <c r="C60" s="124" t="str">
        <f>'Orçamento Familiar'!C60</f>
        <v>IPVA</v>
      </c>
      <c r="D60" s="394"/>
      <c r="E60" s="391">
        <f>'Orçamento Familiar'!P60</f>
        <v>0</v>
      </c>
      <c r="F60" s="392">
        <f t="shared" si="10"/>
        <v>0</v>
      </c>
      <c r="G60" s="393">
        <f t="shared" si="11"/>
        <v>0</v>
      </c>
      <c r="I60" s="281"/>
      <c r="J60" s="281"/>
      <c r="K60" s="281"/>
      <c r="L60" s="281"/>
      <c r="M60" s="281"/>
      <c r="N60" s="281"/>
      <c r="O60" s="281"/>
      <c r="P60" s="155">
        <f t="shared" si="12"/>
        <v>0</v>
      </c>
      <c r="Q60" s="412"/>
    </row>
    <row r="61" spans="1:17" ht="18" customHeight="1" x14ac:dyDescent="0.25">
      <c r="A61" s="618"/>
      <c r="B61" s="619"/>
      <c r="C61" s="124" t="str">
        <f>'Orçamento Familiar'!C61</f>
        <v>Licenciamento</v>
      </c>
      <c r="D61" s="394"/>
      <c r="E61" s="391">
        <f>'Orçamento Familiar'!P61</f>
        <v>0</v>
      </c>
      <c r="F61" s="392">
        <f t="shared" si="10"/>
        <v>0</v>
      </c>
      <c r="G61" s="393">
        <f t="shared" si="11"/>
        <v>0</v>
      </c>
      <c r="I61" s="281"/>
      <c r="J61" s="281"/>
      <c r="K61" s="281"/>
      <c r="L61" s="281"/>
      <c r="M61" s="281"/>
      <c r="N61" s="281"/>
      <c r="O61" s="281"/>
      <c r="P61" s="155">
        <f t="shared" si="12"/>
        <v>0</v>
      </c>
      <c r="Q61" s="412"/>
    </row>
    <row r="62" spans="1:17" ht="18" customHeight="1" x14ac:dyDescent="0.25">
      <c r="A62" s="618"/>
      <c r="B62" s="619"/>
      <c r="C62" s="124" t="str">
        <f>'Orçamento Familiar'!C62</f>
        <v>Imposto de Renda</v>
      </c>
      <c r="D62" s="394"/>
      <c r="E62" s="391">
        <f>'Orçamento Familiar'!P62</f>
        <v>0</v>
      </c>
      <c r="F62" s="392">
        <f t="shared" si="10"/>
        <v>0</v>
      </c>
      <c r="G62" s="393">
        <f t="shared" si="11"/>
        <v>0</v>
      </c>
      <c r="I62" s="281"/>
      <c r="J62" s="281"/>
      <c r="K62" s="281"/>
      <c r="L62" s="281"/>
      <c r="M62" s="281"/>
      <c r="N62" s="281"/>
      <c r="O62" s="281"/>
      <c r="P62" s="155">
        <f t="shared" si="12"/>
        <v>0</v>
      </c>
      <c r="Q62" s="412"/>
    </row>
    <row r="63" spans="1:17" ht="18" customHeight="1" x14ac:dyDescent="0.25">
      <c r="A63" s="618"/>
      <c r="B63" s="301"/>
      <c r="C63" s="124" t="str">
        <f>'Orçamento Familiar'!C63</f>
        <v>INSS</v>
      </c>
      <c r="D63" s="394"/>
      <c r="E63" s="391">
        <f>'Orçamento Familiar'!P63</f>
        <v>0</v>
      </c>
      <c r="F63" s="392">
        <f t="shared" ref="F63:F84" si="13">P63</f>
        <v>0</v>
      </c>
      <c r="G63" s="393">
        <f t="shared" ref="G63:G94" si="14">E63-F63</f>
        <v>0</v>
      </c>
      <c r="I63" s="281"/>
      <c r="J63" s="281"/>
      <c r="K63" s="281"/>
      <c r="L63" s="281"/>
      <c r="M63" s="281"/>
      <c r="N63" s="281"/>
      <c r="O63" s="281"/>
      <c r="P63" s="155">
        <f t="shared" ref="P63:P94" si="15">SUM(I63:O63)</f>
        <v>0</v>
      </c>
      <c r="Q63" s="412"/>
    </row>
    <row r="64" spans="1:17" ht="18" customHeight="1" x14ac:dyDescent="0.25">
      <c r="A64" s="618"/>
      <c r="B64" s="301"/>
      <c r="C64" s="124">
        <f>'Orçamento Familiar'!C64</f>
        <v>0</v>
      </c>
      <c r="D64" s="394"/>
      <c r="E64" s="391">
        <f>'Orçamento Familiar'!P64</f>
        <v>0</v>
      </c>
      <c r="F64" s="392">
        <f t="shared" si="13"/>
        <v>0</v>
      </c>
      <c r="G64" s="393">
        <f t="shared" si="14"/>
        <v>0</v>
      </c>
      <c r="I64" s="281"/>
      <c r="J64" s="281"/>
      <c r="K64" s="281"/>
      <c r="L64" s="281"/>
      <c r="M64" s="281"/>
      <c r="N64" s="281"/>
      <c r="O64" s="281"/>
      <c r="P64" s="155">
        <f t="shared" si="15"/>
        <v>0</v>
      </c>
      <c r="Q64" s="412"/>
    </row>
    <row r="65" spans="1:17" ht="18" customHeight="1" x14ac:dyDescent="0.25">
      <c r="A65" s="618"/>
      <c r="B65" s="301"/>
      <c r="C65" s="124">
        <f>'Orçamento Familiar'!C65</f>
        <v>0</v>
      </c>
      <c r="D65" s="394"/>
      <c r="E65" s="391">
        <f>'Orçamento Familiar'!P65</f>
        <v>0</v>
      </c>
      <c r="F65" s="392">
        <f t="shared" si="13"/>
        <v>0</v>
      </c>
      <c r="G65" s="393">
        <f t="shared" si="14"/>
        <v>0</v>
      </c>
      <c r="I65" s="281"/>
      <c r="J65" s="281"/>
      <c r="K65" s="281"/>
      <c r="L65" s="281"/>
      <c r="M65" s="281"/>
      <c r="N65" s="281"/>
      <c r="O65" s="281"/>
      <c r="P65" s="155">
        <f t="shared" si="15"/>
        <v>0</v>
      </c>
      <c r="Q65" s="412"/>
    </row>
    <row r="66" spans="1:17" ht="18" customHeight="1" x14ac:dyDescent="0.25">
      <c r="A66" s="618"/>
      <c r="B66" s="619" t="s">
        <v>32</v>
      </c>
      <c r="C66" s="124" t="str">
        <f>'Orçamento Familiar'!C66</f>
        <v>Especialização</v>
      </c>
      <c r="D66" s="394"/>
      <c r="E66" s="391">
        <f>'Orçamento Familiar'!P66</f>
        <v>0</v>
      </c>
      <c r="F66" s="392">
        <f t="shared" si="13"/>
        <v>0</v>
      </c>
      <c r="G66" s="393">
        <f t="shared" si="14"/>
        <v>0</v>
      </c>
      <c r="I66" s="281"/>
      <c r="J66" s="281"/>
      <c r="K66" s="281"/>
      <c r="L66" s="281"/>
      <c r="M66" s="281"/>
      <c r="N66" s="281"/>
      <c r="O66" s="281"/>
      <c r="P66" s="155">
        <f t="shared" si="15"/>
        <v>0</v>
      </c>
      <c r="Q66" s="412"/>
    </row>
    <row r="67" spans="1:17" ht="18" customHeight="1" x14ac:dyDescent="0.25">
      <c r="A67" s="618"/>
      <c r="B67" s="619"/>
      <c r="C67" s="124" t="str">
        <f>'Orçamento Familiar'!C67</f>
        <v>Cursos</v>
      </c>
      <c r="D67" s="394"/>
      <c r="E67" s="391">
        <f>'Orçamento Familiar'!P67</f>
        <v>0</v>
      </c>
      <c r="F67" s="392">
        <f t="shared" si="13"/>
        <v>0</v>
      </c>
      <c r="G67" s="393">
        <f t="shared" si="14"/>
        <v>0</v>
      </c>
      <c r="I67" s="281"/>
      <c r="J67" s="281"/>
      <c r="K67" s="281"/>
      <c r="L67" s="281"/>
      <c r="M67" s="281"/>
      <c r="N67" s="281"/>
      <c r="O67" s="281"/>
      <c r="P67" s="155">
        <f t="shared" si="15"/>
        <v>0</v>
      </c>
      <c r="Q67" s="412"/>
    </row>
    <row r="68" spans="1:17" ht="18" customHeight="1" x14ac:dyDescent="0.25">
      <c r="A68" s="618"/>
      <c r="B68" s="619"/>
      <c r="C68" s="124" t="str">
        <f>'Orçamento Familiar'!C68</f>
        <v>Mentoria Financeira</v>
      </c>
      <c r="D68" s="394"/>
      <c r="E68" s="391">
        <f>'Orçamento Familiar'!P68</f>
        <v>225</v>
      </c>
      <c r="F68" s="392">
        <f t="shared" si="13"/>
        <v>0</v>
      </c>
      <c r="G68" s="393">
        <f t="shared" si="14"/>
        <v>225</v>
      </c>
      <c r="I68" s="281"/>
      <c r="J68" s="281"/>
      <c r="K68" s="281"/>
      <c r="L68" s="281"/>
      <c r="M68" s="281"/>
      <c r="N68" s="281"/>
      <c r="O68" s="281"/>
      <c r="P68" s="155">
        <f t="shared" si="15"/>
        <v>0</v>
      </c>
      <c r="Q68" s="412"/>
    </row>
    <row r="69" spans="1:17" ht="18" customHeight="1" x14ac:dyDescent="0.25">
      <c r="A69" s="618"/>
      <c r="B69" s="619"/>
      <c r="C69" s="124">
        <f>'Orçamento Familiar'!C69</f>
        <v>0</v>
      </c>
      <c r="D69" s="394"/>
      <c r="E69" s="391">
        <f>'Orçamento Familiar'!P69</f>
        <v>0</v>
      </c>
      <c r="F69" s="392">
        <f t="shared" si="13"/>
        <v>0</v>
      </c>
      <c r="G69" s="393">
        <f t="shared" si="14"/>
        <v>0</v>
      </c>
      <c r="I69" s="281"/>
      <c r="J69" s="281"/>
      <c r="K69" s="281"/>
      <c r="L69" s="281"/>
      <c r="M69" s="281"/>
      <c r="N69" s="281"/>
      <c r="O69" s="281"/>
      <c r="P69" s="155">
        <f t="shared" si="15"/>
        <v>0</v>
      </c>
      <c r="Q69" s="412"/>
    </row>
    <row r="70" spans="1:17" ht="18" customHeight="1" x14ac:dyDescent="0.25">
      <c r="A70" s="618"/>
      <c r="B70" s="619"/>
      <c r="C70" s="124">
        <f>'Orçamento Familiar'!C70</f>
        <v>0</v>
      </c>
      <c r="D70" s="394"/>
      <c r="E70" s="391">
        <f>'Orçamento Familiar'!P70</f>
        <v>0</v>
      </c>
      <c r="F70" s="392">
        <f t="shared" si="13"/>
        <v>0</v>
      </c>
      <c r="G70" s="393">
        <f t="shared" si="14"/>
        <v>0</v>
      </c>
      <c r="I70" s="281"/>
      <c r="J70" s="281"/>
      <c r="K70" s="281"/>
      <c r="L70" s="281"/>
      <c r="M70" s="281"/>
      <c r="N70" s="281"/>
      <c r="O70" s="281"/>
      <c r="P70" s="155">
        <f t="shared" si="15"/>
        <v>0</v>
      </c>
      <c r="Q70" s="412"/>
    </row>
    <row r="71" spans="1:17" ht="18" customHeight="1" x14ac:dyDescent="0.25">
      <c r="A71" s="618"/>
      <c r="B71" s="619" t="s">
        <v>159</v>
      </c>
      <c r="C71" s="124" t="str">
        <f>'Orçamento Familiar'!C71</f>
        <v>Piano Laura</v>
      </c>
      <c r="D71" s="394"/>
      <c r="E71" s="391">
        <f>'Orçamento Familiar'!P71</f>
        <v>0</v>
      </c>
      <c r="F71" s="392">
        <f t="shared" si="13"/>
        <v>0</v>
      </c>
      <c r="G71" s="393">
        <f t="shared" si="14"/>
        <v>0</v>
      </c>
      <c r="I71" s="281"/>
      <c r="J71" s="281"/>
      <c r="K71" s="281"/>
      <c r="L71" s="281"/>
      <c r="M71" s="281"/>
      <c r="N71" s="281"/>
      <c r="O71" s="281"/>
      <c r="P71" s="155">
        <f t="shared" si="15"/>
        <v>0</v>
      </c>
      <c r="Q71" s="412"/>
    </row>
    <row r="72" spans="1:17" ht="18" customHeight="1" x14ac:dyDescent="0.25">
      <c r="A72" s="618"/>
      <c r="B72" s="619"/>
      <c r="C72" s="124" t="str">
        <f>'Orçamento Familiar'!C72</f>
        <v>Material Escolar</v>
      </c>
      <c r="D72" s="394"/>
      <c r="E72" s="391">
        <f>'Orçamento Familiar'!P72</f>
        <v>0</v>
      </c>
      <c r="F72" s="392">
        <f t="shared" si="13"/>
        <v>0</v>
      </c>
      <c r="G72" s="393">
        <f t="shared" si="14"/>
        <v>0</v>
      </c>
      <c r="I72" s="281"/>
      <c r="J72" s="281"/>
      <c r="K72" s="281"/>
      <c r="L72" s="281"/>
      <c r="M72" s="281"/>
      <c r="N72" s="281"/>
      <c r="O72" s="281"/>
      <c r="P72" s="155">
        <f t="shared" si="15"/>
        <v>0</v>
      </c>
      <c r="Q72" s="412"/>
    </row>
    <row r="73" spans="1:17" ht="18" customHeight="1" x14ac:dyDescent="0.25">
      <c r="A73" s="618"/>
      <c r="B73" s="619"/>
      <c r="C73" s="124" t="str">
        <f>'Orçamento Familiar'!C73</f>
        <v>Mesadas</v>
      </c>
      <c r="D73" s="394"/>
      <c r="E73" s="391">
        <f>'Orçamento Familiar'!P73</f>
        <v>0</v>
      </c>
      <c r="F73" s="392">
        <f t="shared" si="13"/>
        <v>0</v>
      </c>
      <c r="G73" s="393">
        <f t="shared" si="14"/>
        <v>0</v>
      </c>
      <c r="I73" s="281"/>
      <c r="J73" s="281"/>
      <c r="K73" s="281"/>
      <c r="L73" s="281"/>
      <c r="M73" s="281"/>
      <c r="N73" s="281"/>
      <c r="O73" s="281"/>
      <c r="P73" s="155">
        <f t="shared" si="15"/>
        <v>0</v>
      </c>
      <c r="Q73" s="412"/>
    </row>
    <row r="74" spans="1:17" ht="18" customHeight="1" x14ac:dyDescent="0.25">
      <c r="A74" s="618"/>
      <c r="B74" s="619"/>
      <c r="C74" s="124" t="str">
        <f>'Orçamento Familiar'!C74</f>
        <v>Violão</v>
      </c>
      <c r="D74" s="394"/>
      <c r="E74" s="391">
        <f>'Orçamento Familiar'!P74</f>
        <v>0</v>
      </c>
      <c r="F74" s="392">
        <f t="shared" si="13"/>
        <v>0</v>
      </c>
      <c r="G74" s="393">
        <f t="shared" si="14"/>
        <v>0</v>
      </c>
      <c r="I74" s="281"/>
      <c r="J74" s="281"/>
      <c r="K74" s="281"/>
      <c r="L74" s="281"/>
      <c r="M74" s="281"/>
      <c r="N74" s="281"/>
      <c r="O74" s="281"/>
      <c r="P74" s="155">
        <f t="shared" si="15"/>
        <v>0</v>
      </c>
      <c r="Q74" s="412"/>
    </row>
    <row r="75" spans="1:17" ht="18" customHeight="1" x14ac:dyDescent="0.25">
      <c r="A75" s="618"/>
      <c r="B75" s="301"/>
      <c r="C75" s="124" t="str">
        <f>'Orçamento Familiar'!C75</f>
        <v>Médicos / Exames</v>
      </c>
      <c r="D75" s="394"/>
      <c r="E75" s="391">
        <f>'Orçamento Familiar'!P75</f>
        <v>0</v>
      </c>
      <c r="F75" s="392">
        <f t="shared" si="13"/>
        <v>0</v>
      </c>
      <c r="G75" s="393">
        <f t="shared" si="14"/>
        <v>0</v>
      </c>
      <c r="I75" s="281"/>
      <c r="J75" s="281"/>
      <c r="K75" s="281"/>
      <c r="L75" s="281"/>
      <c r="M75" s="281"/>
      <c r="N75" s="281"/>
      <c r="O75" s="281"/>
      <c r="P75" s="155">
        <f t="shared" si="15"/>
        <v>0</v>
      </c>
      <c r="Q75" s="412"/>
    </row>
    <row r="76" spans="1:17" ht="18" customHeight="1" x14ac:dyDescent="0.25">
      <c r="A76" s="618"/>
      <c r="B76" s="301"/>
      <c r="C76" s="124" t="str">
        <f>'Orçamento Familiar'!C76</f>
        <v>Cursos</v>
      </c>
      <c r="D76" s="394"/>
      <c r="E76" s="391">
        <f>'Orçamento Familiar'!P76</f>
        <v>0</v>
      </c>
      <c r="F76" s="392">
        <f t="shared" si="13"/>
        <v>0</v>
      </c>
      <c r="G76" s="393">
        <f t="shared" si="14"/>
        <v>0</v>
      </c>
      <c r="I76" s="281"/>
      <c r="J76" s="281"/>
      <c r="K76" s="281"/>
      <c r="L76" s="281"/>
      <c r="M76" s="281"/>
      <c r="N76" s="281"/>
      <c r="O76" s="281"/>
      <c r="P76" s="155">
        <f t="shared" si="15"/>
        <v>0</v>
      </c>
      <c r="Q76" s="412"/>
    </row>
    <row r="77" spans="1:17" ht="18" customHeight="1" x14ac:dyDescent="0.25">
      <c r="A77" s="618"/>
      <c r="B77" s="301"/>
      <c r="C77" s="124" t="str">
        <f>'Orçamento Familiar'!C77</f>
        <v>Retiro Carnaval 2026/2027</v>
      </c>
      <c r="D77" s="394"/>
      <c r="E77" s="391">
        <f>'Orçamento Familiar'!P77</f>
        <v>240</v>
      </c>
      <c r="F77" s="392">
        <f t="shared" si="13"/>
        <v>0</v>
      </c>
      <c r="G77" s="393">
        <f t="shared" si="14"/>
        <v>240</v>
      </c>
      <c r="I77" s="281"/>
      <c r="J77" s="281"/>
      <c r="K77" s="281"/>
      <c r="L77" s="281"/>
      <c r="M77" s="281"/>
      <c r="N77" s="281"/>
      <c r="O77" s="281"/>
      <c r="P77" s="155">
        <f t="shared" si="15"/>
        <v>0</v>
      </c>
      <c r="Q77" s="412"/>
    </row>
    <row r="78" spans="1:17" ht="18" customHeight="1" x14ac:dyDescent="0.25">
      <c r="A78" s="618"/>
      <c r="B78" s="301"/>
      <c r="C78" s="124" t="str">
        <f>'Orçamento Familiar'!C78</f>
        <v>Acampadentro</v>
      </c>
      <c r="D78" s="394"/>
      <c r="E78" s="391">
        <f>'Orçamento Familiar'!P78</f>
        <v>0</v>
      </c>
      <c r="F78" s="392">
        <f t="shared" si="13"/>
        <v>0</v>
      </c>
      <c r="G78" s="393">
        <f t="shared" si="14"/>
        <v>0</v>
      </c>
      <c r="I78" s="281"/>
      <c r="J78" s="281"/>
      <c r="K78" s="281"/>
      <c r="L78" s="281"/>
      <c r="M78" s="281"/>
      <c r="N78" s="281"/>
      <c r="O78" s="281"/>
      <c r="P78" s="155">
        <f t="shared" si="15"/>
        <v>0</v>
      </c>
      <c r="Q78" s="412"/>
    </row>
    <row r="79" spans="1:17" ht="18" customHeight="1" x14ac:dyDescent="0.25">
      <c r="A79" s="618"/>
      <c r="B79" s="301"/>
      <c r="C79" s="124">
        <f>'Orçamento Familiar'!C79</f>
        <v>0</v>
      </c>
      <c r="D79" s="394"/>
      <c r="E79" s="391">
        <f>'Orçamento Familiar'!P79</f>
        <v>0</v>
      </c>
      <c r="F79" s="392">
        <f t="shared" si="13"/>
        <v>0</v>
      </c>
      <c r="G79" s="393">
        <f t="shared" si="14"/>
        <v>0</v>
      </c>
      <c r="I79" s="281"/>
      <c r="J79" s="281"/>
      <c r="K79" s="281"/>
      <c r="L79" s="281"/>
      <c r="M79" s="281"/>
      <c r="N79" s="281"/>
      <c r="O79" s="281"/>
      <c r="P79" s="155">
        <f t="shared" si="15"/>
        <v>0</v>
      </c>
      <c r="Q79" s="412"/>
    </row>
    <row r="80" spans="1:17" ht="18" customHeight="1" x14ac:dyDescent="0.25">
      <c r="A80" s="618"/>
      <c r="B80" s="619" t="s">
        <v>165</v>
      </c>
      <c r="C80" s="124" t="str">
        <f>'Orçamento Familiar'!C80</f>
        <v>Ração</v>
      </c>
      <c r="D80" s="394"/>
      <c r="E80" s="391">
        <f>'Orçamento Familiar'!P80</f>
        <v>50</v>
      </c>
      <c r="F80" s="392">
        <f t="shared" si="13"/>
        <v>0</v>
      </c>
      <c r="G80" s="393">
        <f t="shared" si="14"/>
        <v>50</v>
      </c>
      <c r="I80" s="281"/>
      <c r="J80" s="281"/>
      <c r="K80" s="281"/>
      <c r="L80" s="281"/>
      <c r="M80" s="281"/>
      <c r="N80" s="281"/>
      <c r="O80" s="281"/>
      <c r="P80" s="155">
        <f t="shared" si="15"/>
        <v>0</v>
      </c>
      <c r="Q80" s="412"/>
    </row>
    <row r="81" spans="1:17" ht="18" customHeight="1" x14ac:dyDescent="0.25">
      <c r="A81" s="618"/>
      <c r="B81" s="619"/>
      <c r="C81" s="124" t="str">
        <f>'Orçamento Familiar'!C81</f>
        <v>Vacinas</v>
      </c>
      <c r="D81" s="394"/>
      <c r="E81" s="391">
        <f>'Orçamento Familiar'!P81</f>
        <v>0</v>
      </c>
      <c r="F81" s="392">
        <f t="shared" si="13"/>
        <v>0</v>
      </c>
      <c r="G81" s="393">
        <f t="shared" si="14"/>
        <v>0</v>
      </c>
      <c r="I81" s="281"/>
      <c r="J81" s="281"/>
      <c r="K81" s="281"/>
      <c r="L81" s="281"/>
      <c r="M81" s="281"/>
      <c r="N81" s="281"/>
      <c r="O81" s="281"/>
      <c r="P81" s="155">
        <f t="shared" si="15"/>
        <v>0</v>
      </c>
      <c r="Q81" s="412"/>
    </row>
    <row r="82" spans="1:17" ht="18" customHeight="1" x14ac:dyDescent="0.25">
      <c r="A82" s="618"/>
      <c r="B82" s="619"/>
      <c r="C82" s="124" t="str">
        <f>'Orçamento Familiar'!C82</f>
        <v>Veterinário</v>
      </c>
      <c r="D82" s="394"/>
      <c r="E82" s="391">
        <f>'Orçamento Familiar'!P82</f>
        <v>0</v>
      </c>
      <c r="F82" s="392">
        <f t="shared" si="13"/>
        <v>0</v>
      </c>
      <c r="G82" s="393">
        <f t="shared" si="14"/>
        <v>0</v>
      </c>
      <c r="I82" s="281"/>
      <c r="J82" s="281"/>
      <c r="K82" s="281"/>
      <c r="L82" s="281"/>
      <c r="M82" s="281"/>
      <c r="N82" s="281"/>
      <c r="O82" s="281"/>
      <c r="P82" s="155">
        <f t="shared" si="15"/>
        <v>0</v>
      </c>
      <c r="Q82" s="412"/>
    </row>
    <row r="83" spans="1:17" ht="18" customHeight="1" x14ac:dyDescent="0.25">
      <c r="A83" s="618"/>
      <c r="B83" s="619"/>
      <c r="C83" s="124">
        <f>'Orçamento Familiar'!C83</f>
        <v>0</v>
      </c>
      <c r="D83" s="394"/>
      <c r="E83" s="391">
        <f>'Orçamento Familiar'!P83</f>
        <v>0</v>
      </c>
      <c r="F83" s="392">
        <f t="shared" si="13"/>
        <v>0</v>
      </c>
      <c r="G83" s="393">
        <f t="shared" si="14"/>
        <v>0</v>
      </c>
      <c r="I83" s="281"/>
      <c r="J83" s="281"/>
      <c r="K83" s="281"/>
      <c r="L83" s="281"/>
      <c r="M83" s="281"/>
      <c r="N83" s="281"/>
      <c r="O83" s="281"/>
      <c r="P83" s="155">
        <f t="shared" si="15"/>
        <v>0</v>
      </c>
      <c r="Q83" s="412"/>
    </row>
    <row r="84" spans="1:17" ht="18" customHeight="1" x14ac:dyDescent="0.25">
      <c r="A84" s="618"/>
      <c r="B84" s="619"/>
      <c r="C84" s="124">
        <f>'Orçamento Familiar'!C84</f>
        <v>0</v>
      </c>
      <c r="D84" s="394"/>
      <c r="E84" s="391">
        <f>'Orçamento Familiar'!P84</f>
        <v>0</v>
      </c>
      <c r="F84" s="392">
        <f t="shared" si="13"/>
        <v>0</v>
      </c>
      <c r="G84" s="393">
        <f t="shared" si="14"/>
        <v>0</v>
      </c>
      <c r="I84" s="281"/>
      <c r="J84" s="281"/>
      <c r="K84" s="281"/>
      <c r="L84" s="281"/>
      <c r="M84" s="281"/>
      <c r="N84" s="281"/>
      <c r="O84" s="281"/>
      <c r="P84" s="155">
        <f t="shared" si="15"/>
        <v>0</v>
      </c>
      <c r="Q84" s="412"/>
    </row>
    <row r="85" spans="1:17" ht="26.25" customHeight="1" x14ac:dyDescent="0.25">
      <c r="A85" s="618"/>
      <c r="B85" s="302" t="s">
        <v>169</v>
      </c>
      <c r="C85" s="303"/>
      <c r="D85" s="303"/>
      <c r="E85" s="305">
        <f>SUM(E31:E84)</f>
        <v>4329.7</v>
      </c>
      <c r="F85" s="305">
        <f>SUM(F31:F84)</f>
        <v>0</v>
      </c>
      <c r="G85" s="436">
        <f>SUM(G31:G84)</f>
        <v>4329.7</v>
      </c>
      <c r="I85" s="305">
        <f t="shared" ref="I85:P85" si="16">SUM(I31:I84)</f>
        <v>0</v>
      </c>
      <c r="J85" s="305">
        <f t="shared" si="16"/>
        <v>0</v>
      </c>
      <c r="K85" s="305">
        <f t="shared" si="16"/>
        <v>0</v>
      </c>
      <c r="L85" s="305">
        <f t="shared" si="16"/>
        <v>0</v>
      </c>
      <c r="M85" s="305">
        <f t="shared" si="16"/>
        <v>0</v>
      </c>
      <c r="N85" s="305">
        <f t="shared" si="16"/>
        <v>0</v>
      </c>
      <c r="O85" s="305">
        <f t="shared" si="16"/>
        <v>0</v>
      </c>
      <c r="P85" s="305">
        <f t="shared" si="16"/>
        <v>0</v>
      </c>
      <c r="Q85" s="412"/>
    </row>
    <row r="86" spans="1:17" ht="18" customHeight="1" x14ac:dyDescent="0.25">
      <c r="A86" s="618"/>
      <c r="B86" s="302" t="s">
        <v>17</v>
      </c>
      <c r="C86" s="437">
        <f>'Orçamento Familiar'!C166</f>
        <v>0</v>
      </c>
      <c r="D86" s="438"/>
      <c r="E86" s="309">
        <f>E85/E16</f>
        <v>0.38800071691011739</v>
      </c>
      <c r="F86" s="309" t="e">
        <f>F85/F16</f>
        <v>#DIV/0!</v>
      </c>
      <c r="G86" s="310"/>
      <c r="I86" s="309" t="e">
        <f t="shared" ref="I86:P86" si="17">I85/I16</f>
        <v>#DIV/0!</v>
      </c>
      <c r="J86" s="309" t="e">
        <f t="shared" si="17"/>
        <v>#DIV/0!</v>
      </c>
      <c r="K86" s="309" t="e">
        <f t="shared" si="17"/>
        <v>#DIV/0!</v>
      </c>
      <c r="L86" s="309" t="e">
        <f t="shared" si="17"/>
        <v>#DIV/0!</v>
      </c>
      <c r="M86" s="309" t="e">
        <f t="shared" si="17"/>
        <v>#DIV/0!</v>
      </c>
      <c r="N86" s="309" t="e">
        <f t="shared" si="17"/>
        <v>#DIV/0!</v>
      </c>
      <c r="O86" s="309" t="e">
        <f t="shared" si="17"/>
        <v>#DIV/0!</v>
      </c>
      <c r="P86" s="309" t="e">
        <f t="shared" si="17"/>
        <v>#DIV/0!</v>
      </c>
      <c r="Q86" s="412"/>
    </row>
    <row r="87" spans="1:17" ht="18" customHeight="1" x14ac:dyDescent="0.25">
      <c r="A87" s="635" t="s">
        <v>170</v>
      </c>
      <c r="B87" s="599" t="s">
        <v>171</v>
      </c>
      <c r="C87" s="124" t="str">
        <f>'Orçamento Familiar'!C87</f>
        <v>Materiais (livros)</v>
      </c>
      <c r="D87" s="433"/>
      <c r="E87" s="391">
        <f>'Orçamento Familiar'!P87</f>
        <v>30</v>
      </c>
      <c r="F87" s="392">
        <f t="shared" ref="F87:F98" si="18">P87</f>
        <v>0</v>
      </c>
      <c r="G87" s="393">
        <f t="shared" ref="G87:G98" si="19">E87-F87</f>
        <v>30</v>
      </c>
      <c r="I87" s="281"/>
      <c r="J87" s="281"/>
      <c r="K87" s="281"/>
      <c r="L87" s="281"/>
      <c r="M87" s="281"/>
      <c r="N87" s="281"/>
      <c r="O87" s="281"/>
      <c r="P87" s="155">
        <f t="shared" ref="P87:P98" si="20">SUM(I87:O87)</f>
        <v>0</v>
      </c>
      <c r="Q87" s="412"/>
    </row>
    <row r="88" spans="1:17" ht="18" customHeight="1" x14ac:dyDescent="0.25">
      <c r="A88" s="635"/>
      <c r="B88" s="599"/>
      <c r="C88" s="124">
        <f>'Orçamento Familiar'!C88</f>
        <v>0</v>
      </c>
      <c r="D88" s="433"/>
      <c r="E88" s="391">
        <f>'Orçamento Familiar'!P88</f>
        <v>0</v>
      </c>
      <c r="F88" s="392">
        <f t="shared" si="18"/>
        <v>0</v>
      </c>
      <c r="G88" s="393">
        <f t="shared" si="19"/>
        <v>0</v>
      </c>
      <c r="I88" s="281"/>
      <c r="J88" s="281"/>
      <c r="K88" s="281"/>
      <c r="L88" s="281"/>
      <c r="M88" s="281"/>
      <c r="N88" s="281"/>
      <c r="O88" s="281"/>
      <c r="P88" s="155">
        <f t="shared" si="20"/>
        <v>0</v>
      </c>
      <c r="Q88" s="412"/>
    </row>
    <row r="89" spans="1:17" ht="18" customHeight="1" x14ac:dyDescent="0.25">
      <c r="A89" s="635"/>
      <c r="B89" s="599"/>
      <c r="C89" s="124">
        <f>'Orçamento Familiar'!C89</f>
        <v>0</v>
      </c>
      <c r="D89" s="433"/>
      <c r="E89" s="391">
        <f>'Orçamento Familiar'!P89</f>
        <v>0</v>
      </c>
      <c r="F89" s="392">
        <f t="shared" si="18"/>
        <v>0</v>
      </c>
      <c r="G89" s="393">
        <f t="shared" si="19"/>
        <v>0</v>
      </c>
      <c r="I89" s="281"/>
      <c r="J89" s="281"/>
      <c r="K89" s="281"/>
      <c r="L89" s="281"/>
      <c r="M89" s="281"/>
      <c r="N89" s="281"/>
      <c r="O89" s="281"/>
      <c r="P89" s="155">
        <f t="shared" si="20"/>
        <v>0</v>
      </c>
      <c r="Q89" s="412"/>
    </row>
    <row r="90" spans="1:17" ht="18" customHeight="1" x14ac:dyDescent="0.25">
      <c r="A90" s="635"/>
      <c r="B90" s="599"/>
      <c r="C90" s="124">
        <f>'Orçamento Familiar'!C90</f>
        <v>0</v>
      </c>
      <c r="D90" s="433"/>
      <c r="E90" s="391">
        <f>'Orçamento Familiar'!P90</f>
        <v>0</v>
      </c>
      <c r="F90" s="392">
        <f t="shared" si="18"/>
        <v>0</v>
      </c>
      <c r="G90" s="393">
        <f t="shared" si="19"/>
        <v>0</v>
      </c>
      <c r="I90" s="281"/>
      <c r="J90" s="281"/>
      <c r="K90" s="281"/>
      <c r="L90" s="281"/>
      <c r="M90" s="281"/>
      <c r="N90" s="281"/>
      <c r="O90" s="281"/>
      <c r="P90" s="155">
        <f t="shared" si="20"/>
        <v>0</v>
      </c>
      <c r="Q90" s="412"/>
    </row>
    <row r="91" spans="1:17" ht="18" customHeight="1" x14ac:dyDescent="0.25">
      <c r="A91" s="635"/>
      <c r="B91" s="599"/>
      <c r="C91" s="124">
        <f>'Orçamento Familiar'!C91</f>
        <v>0</v>
      </c>
      <c r="D91" s="433"/>
      <c r="E91" s="391">
        <f>'Orçamento Familiar'!P91</f>
        <v>0</v>
      </c>
      <c r="F91" s="392">
        <f t="shared" si="18"/>
        <v>0</v>
      </c>
      <c r="G91" s="393">
        <f t="shared" si="19"/>
        <v>0</v>
      </c>
      <c r="I91" s="281"/>
      <c r="J91" s="281"/>
      <c r="K91" s="281"/>
      <c r="L91" s="281"/>
      <c r="M91" s="281"/>
      <c r="N91" s="281"/>
      <c r="O91" s="281"/>
      <c r="P91" s="155">
        <f t="shared" si="20"/>
        <v>0</v>
      </c>
      <c r="Q91" s="412"/>
    </row>
    <row r="92" spans="1:17" ht="18" customHeight="1" x14ac:dyDescent="0.25">
      <c r="A92" s="635"/>
      <c r="B92" s="599"/>
      <c r="C92" s="124">
        <f>'Orçamento Familiar'!C92</f>
        <v>0</v>
      </c>
      <c r="D92" s="433"/>
      <c r="E92" s="391">
        <f>'Orçamento Familiar'!P92</f>
        <v>0</v>
      </c>
      <c r="F92" s="392">
        <f t="shared" si="18"/>
        <v>0</v>
      </c>
      <c r="G92" s="393">
        <f t="shared" si="19"/>
        <v>0</v>
      </c>
      <c r="I92" s="281"/>
      <c r="J92" s="281"/>
      <c r="K92" s="281"/>
      <c r="L92" s="281"/>
      <c r="M92" s="281"/>
      <c r="N92" s="281"/>
      <c r="O92" s="281"/>
      <c r="P92" s="155">
        <f t="shared" si="20"/>
        <v>0</v>
      </c>
      <c r="Q92" s="412"/>
    </row>
    <row r="93" spans="1:17" ht="18" customHeight="1" x14ac:dyDescent="0.25">
      <c r="A93" s="635"/>
      <c r="B93" s="619" t="s">
        <v>173</v>
      </c>
      <c r="C93" s="124" t="str">
        <f>'Orçamento Familiar'!C93</f>
        <v>Ferramentas de trabalho</v>
      </c>
      <c r="D93" s="433"/>
      <c r="E93" s="391">
        <f>'Orçamento Familiar'!P93</f>
        <v>150</v>
      </c>
      <c r="F93" s="392">
        <f t="shared" si="18"/>
        <v>0</v>
      </c>
      <c r="G93" s="393">
        <f t="shared" si="19"/>
        <v>150</v>
      </c>
      <c r="I93" s="281"/>
      <c r="J93" s="281"/>
      <c r="K93" s="281"/>
      <c r="L93" s="281"/>
      <c r="M93" s="281"/>
      <c r="N93" s="281"/>
      <c r="O93" s="281"/>
      <c r="P93" s="155">
        <f t="shared" si="20"/>
        <v>0</v>
      </c>
      <c r="Q93" s="412"/>
    </row>
    <row r="94" spans="1:17" ht="18" customHeight="1" x14ac:dyDescent="0.25">
      <c r="A94" s="635"/>
      <c r="B94" s="619"/>
      <c r="C94" s="124" t="str">
        <f>'Orçamento Familiar'!C94</f>
        <v>Colaboradores</v>
      </c>
      <c r="D94" s="433"/>
      <c r="E94" s="391">
        <f>'Orçamento Familiar'!P94</f>
        <v>0</v>
      </c>
      <c r="F94" s="392">
        <f t="shared" si="18"/>
        <v>0</v>
      </c>
      <c r="G94" s="393">
        <f t="shared" si="19"/>
        <v>0</v>
      </c>
      <c r="I94" s="281"/>
      <c r="J94" s="281"/>
      <c r="K94" s="281"/>
      <c r="L94" s="281"/>
      <c r="M94" s="281"/>
      <c r="N94" s="281"/>
      <c r="O94" s="281"/>
      <c r="P94" s="155">
        <f t="shared" si="20"/>
        <v>0</v>
      </c>
      <c r="Q94" s="412"/>
    </row>
    <row r="95" spans="1:17" ht="18" customHeight="1" x14ac:dyDescent="0.25">
      <c r="A95" s="635"/>
      <c r="B95" s="619"/>
      <c r="C95" s="124">
        <f>'Orçamento Familiar'!C95</f>
        <v>0</v>
      </c>
      <c r="D95" s="433"/>
      <c r="E95" s="391">
        <f>'Orçamento Familiar'!P95</f>
        <v>0</v>
      </c>
      <c r="F95" s="392">
        <f t="shared" si="18"/>
        <v>0</v>
      </c>
      <c r="G95" s="393">
        <f t="shared" si="19"/>
        <v>0</v>
      </c>
      <c r="I95" s="281"/>
      <c r="J95" s="281"/>
      <c r="K95" s="281"/>
      <c r="L95" s="281"/>
      <c r="M95" s="281"/>
      <c r="N95" s="281"/>
      <c r="O95" s="281"/>
      <c r="P95" s="155">
        <f t="shared" si="20"/>
        <v>0</v>
      </c>
      <c r="Q95" s="412"/>
    </row>
    <row r="96" spans="1:17" ht="18" customHeight="1" x14ac:dyDescent="0.25">
      <c r="A96" s="635"/>
      <c r="B96" s="619"/>
      <c r="C96" s="124">
        <f>'Orçamento Familiar'!C96</f>
        <v>0</v>
      </c>
      <c r="D96" s="433"/>
      <c r="E96" s="391">
        <f>'Orçamento Familiar'!P96</f>
        <v>0</v>
      </c>
      <c r="F96" s="392">
        <f t="shared" si="18"/>
        <v>0</v>
      </c>
      <c r="G96" s="393">
        <f t="shared" si="19"/>
        <v>0</v>
      </c>
      <c r="I96" s="281"/>
      <c r="J96" s="281"/>
      <c r="K96" s="281"/>
      <c r="L96" s="281"/>
      <c r="M96" s="281"/>
      <c r="N96" s="281"/>
      <c r="O96" s="281"/>
      <c r="P96" s="155">
        <f t="shared" si="20"/>
        <v>0</v>
      </c>
      <c r="Q96" s="412"/>
    </row>
    <row r="97" spans="1:17" ht="18" customHeight="1" x14ac:dyDescent="0.25">
      <c r="A97" s="635"/>
      <c r="B97" s="619"/>
      <c r="C97" s="124">
        <f>'Orçamento Familiar'!C97</f>
        <v>0</v>
      </c>
      <c r="D97" s="433"/>
      <c r="E97" s="391">
        <f>'Orçamento Familiar'!P97</f>
        <v>0</v>
      </c>
      <c r="F97" s="392">
        <f t="shared" si="18"/>
        <v>0</v>
      </c>
      <c r="G97" s="393">
        <f t="shared" si="19"/>
        <v>0</v>
      </c>
      <c r="I97" s="281"/>
      <c r="J97" s="281"/>
      <c r="K97" s="281"/>
      <c r="L97" s="281"/>
      <c r="M97" s="281"/>
      <c r="N97" s="281"/>
      <c r="O97" s="281"/>
      <c r="P97" s="155">
        <f t="shared" si="20"/>
        <v>0</v>
      </c>
      <c r="Q97" s="412"/>
    </row>
    <row r="98" spans="1:17" ht="18" customHeight="1" x14ac:dyDescent="0.25">
      <c r="A98" s="635"/>
      <c r="B98" s="619"/>
      <c r="C98" s="124">
        <f>'Orçamento Familiar'!C98</f>
        <v>0</v>
      </c>
      <c r="D98" s="433"/>
      <c r="E98" s="391">
        <f>'Orçamento Familiar'!P98</f>
        <v>0</v>
      </c>
      <c r="F98" s="392">
        <f t="shared" si="18"/>
        <v>0</v>
      </c>
      <c r="G98" s="393">
        <f t="shared" si="19"/>
        <v>0</v>
      </c>
      <c r="I98" s="281"/>
      <c r="J98" s="281"/>
      <c r="K98" s="281"/>
      <c r="L98" s="281"/>
      <c r="M98" s="281"/>
      <c r="N98" s="281"/>
      <c r="O98" s="281"/>
      <c r="P98" s="155">
        <f t="shared" si="20"/>
        <v>0</v>
      </c>
      <c r="Q98" s="412"/>
    </row>
    <row r="99" spans="1:17" ht="22.5" customHeight="1" x14ac:dyDescent="0.25">
      <c r="A99" s="635"/>
      <c r="B99" s="311" t="s">
        <v>176</v>
      </c>
      <c r="C99" s="312"/>
      <c r="D99" s="313"/>
      <c r="E99" s="314">
        <f>SUM(E87:E98)</f>
        <v>180</v>
      </c>
      <c r="F99" s="314">
        <f>SUM(F87:F98)</f>
        <v>0</v>
      </c>
      <c r="G99" s="315">
        <f>SUM(G87:G98)</f>
        <v>180</v>
      </c>
      <c r="I99" s="314">
        <f t="shared" ref="I99:P99" si="21">SUM(I87:I98)</f>
        <v>0</v>
      </c>
      <c r="J99" s="314">
        <f t="shared" si="21"/>
        <v>0</v>
      </c>
      <c r="K99" s="314">
        <f t="shared" si="21"/>
        <v>0</v>
      </c>
      <c r="L99" s="314">
        <f t="shared" si="21"/>
        <v>0</v>
      </c>
      <c r="M99" s="314">
        <f t="shared" si="21"/>
        <v>0</v>
      </c>
      <c r="N99" s="314">
        <f t="shared" si="21"/>
        <v>0</v>
      </c>
      <c r="O99" s="314">
        <f t="shared" si="21"/>
        <v>0</v>
      </c>
      <c r="P99" s="314">
        <f t="shared" si="21"/>
        <v>0</v>
      </c>
      <c r="Q99" s="412"/>
    </row>
    <row r="100" spans="1:17" ht="18" customHeight="1" x14ac:dyDescent="0.25">
      <c r="A100" s="635"/>
      <c r="B100" s="311" t="s">
        <v>17</v>
      </c>
      <c r="C100" s="312"/>
      <c r="D100" s="439"/>
      <c r="E100" s="440">
        <f>E99/E16</f>
        <v>1.6130477641365715E-2</v>
      </c>
      <c r="F100" s="440" t="e">
        <f>F99/F16</f>
        <v>#DIV/0!</v>
      </c>
      <c r="G100" s="441"/>
      <c r="I100" s="440" t="e">
        <f t="shared" ref="I100:P100" si="22">I99/I16</f>
        <v>#DIV/0!</v>
      </c>
      <c r="J100" s="440" t="e">
        <f t="shared" si="22"/>
        <v>#DIV/0!</v>
      </c>
      <c r="K100" s="440" t="e">
        <f t="shared" si="22"/>
        <v>#DIV/0!</v>
      </c>
      <c r="L100" s="440" t="e">
        <f t="shared" si="22"/>
        <v>#DIV/0!</v>
      </c>
      <c r="M100" s="440" t="e">
        <f t="shared" si="22"/>
        <v>#DIV/0!</v>
      </c>
      <c r="N100" s="440" t="e">
        <f t="shared" si="22"/>
        <v>#DIV/0!</v>
      </c>
      <c r="O100" s="440" t="e">
        <f t="shared" si="22"/>
        <v>#DIV/0!</v>
      </c>
      <c r="P100" s="495" t="e">
        <f t="shared" si="22"/>
        <v>#DIV/0!</v>
      </c>
      <c r="Q100" s="412"/>
    </row>
    <row r="101" spans="1:17" ht="18" customHeight="1" x14ac:dyDescent="0.25">
      <c r="A101" s="622" t="s">
        <v>177</v>
      </c>
      <c r="B101" s="598" t="s">
        <v>40</v>
      </c>
      <c r="C101" s="124" t="str">
        <f>'Orçamento Familiar'!C101</f>
        <v>Dízimo</v>
      </c>
      <c r="D101" s="442"/>
      <c r="E101" s="391">
        <f>'Orçamento Familiar'!P101</f>
        <v>850</v>
      </c>
      <c r="F101" s="392">
        <f>P101</f>
        <v>0</v>
      </c>
      <c r="G101" s="393">
        <f>E101-F101</f>
        <v>850</v>
      </c>
      <c r="I101" s="281"/>
      <c r="J101" s="281"/>
      <c r="K101" s="281"/>
      <c r="L101" s="281"/>
      <c r="M101" s="281"/>
      <c r="N101" s="281"/>
      <c r="O101" s="281"/>
      <c r="P101" s="155">
        <f>SUM(I101:O101)</f>
        <v>0</v>
      </c>
      <c r="Q101" s="412"/>
    </row>
    <row r="102" spans="1:17" ht="18" customHeight="1" x14ac:dyDescent="0.25">
      <c r="A102" s="622"/>
      <c r="B102" s="598"/>
      <c r="C102" s="124" t="str">
        <f>'Orçamento Familiar'!C102</f>
        <v>Sacrificial</v>
      </c>
      <c r="D102" s="442"/>
      <c r="E102" s="391">
        <f>'Orçamento Familiar'!P102</f>
        <v>0</v>
      </c>
      <c r="F102" s="392">
        <f>P102</f>
        <v>0</v>
      </c>
      <c r="G102" s="393">
        <f>E102-F102</f>
        <v>0</v>
      </c>
      <c r="I102" s="281"/>
      <c r="J102" s="281"/>
      <c r="K102" s="281"/>
      <c r="L102" s="281"/>
      <c r="M102" s="281"/>
      <c r="N102" s="281"/>
      <c r="O102" s="281"/>
      <c r="P102" s="155">
        <f>SUM(I102:O102)</f>
        <v>0</v>
      </c>
      <c r="Q102" s="412"/>
    </row>
    <row r="103" spans="1:17" ht="18" customHeight="1" x14ac:dyDescent="0.25">
      <c r="A103" s="622"/>
      <c r="B103" s="598"/>
      <c r="C103" s="124" t="str">
        <f>'Orçamento Familiar'!C103</f>
        <v>Doações</v>
      </c>
      <c r="D103" s="443"/>
      <c r="E103" s="391">
        <f>'Orçamento Familiar'!P103</f>
        <v>0</v>
      </c>
      <c r="F103" s="392">
        <f>P103</f>
        <v>0</v>
      </c>
      <c r="G103" s="393">
        <f>E103-F103</f>
        <v>0</v>
      </c>
      <c r="I103" s="281"/>
      <c r="J103" s="281"/>
      <c r="K103" s="281"/>
      <c r="L103" s="281"/>
      <c r="M103" s="281"/>
      <c r="N103" s="281"/>
      <c r="O103" s="281"/>
      <c r="P103" s="155">
        <f>SUM(I103:O103)</f>
        <v>0</v>
      </c>
      <c r="Q103" s="412"/>
    </row>
    <row r="104" spans="1:17" ht="18" customHeight="1" x14ac:dyDescent="0.25">
      <c r="A104" s="622"/>
      <c r="B104" s="598"/>
      <c r="C104" s="124">
        <f>'Orçamento Familiar'!C104</f>
        <v>0</v>
      </c>
      <c r="D104" s="443"/>
      <c r="E104" s="391">
        <f>'Orçamento Familiar'!P104</f>
        <v>0</v>
      </c>
      <c r="F104" s="392">
        <f>P104</f>
        <v>0</v>
      </c>
      <c r="G104" s="393">
        <f>E104-F104</f>
        <v>0</v>
      </c>
      <c r="I104" s="281"/>
      <c r="J104" s="281"/>
      <c r="K104" s="281"/>
      <c r="L104" s="281"/>
      <c r="M104" s="281"/>
      <c r="N104" s="281"/>
      <c r="O104" s="281"/>
      <c r="P104" s="155">
        <f>SUM(I104:O104)</f>
        <v>0</v>
      </c>
      <c r="Q104" s="412"/>
    </row>
    <row r="105" spans="1:17" ht="18" customHeight="1" x14ac:dyDescent="0.25">
      <c r="A105" s="622"/>
      <c r="B105" s="319" t="s">
        <v>180</v>
      </c>
      <c r="C105" s="320"/>
      <c r="D105" s="320"/>
      <c r="E105" s="444">
        <f>SUM(E101:E104)</f>
        <v>850</v>
      </c>
      <c r="F105" s="444">
        <f>SUM(F101:F104)</f>
        <v>0</v>
      </c>
      <c r="G105" s="445">
        <f>SUM(G101:G104)</f>
        <v>850</v>
      </c>
      <c r="I105" s="444">
        <f t="shared" ref="I105:P105" si="23">SUM(I101:I104)</f>
        <v>0</v>
      </c>
      <c r="J105" s="444">
        <f t="shared" si="23"/>
        <v>0</v>
      </c>
      <c r="K105" s="444">
        <f t="shared" si="23"/>
        <v>0</v>
      </c>
      <c r="L105" s="444">
        <f t="shared" si="23"/>
        <v>0</v>
      </c>
      <c r="M105" s="444">
        <f t="shared" si="23"/>
        <v>0</v>
      </c>
      <c r="N105" s="444">
        <f t="shared" si="23"/>
        <v>0</v>
      </c>
      <c r="O105" s="444">
        <f t="shared" si="23"/>
        <v>0</v>
      </c>
      <c r="P105" s="444">
        <f t="shared" si="23"/>
        <v>0</v>
      </c>
      <c r="Q105" s="412"/>
    </row>
    <row r="106" spans="1:17" ht="18" customHeight="1" x14ac:dyDescent="0.25">
      <c r="A106" s="622"/>
      <c r="B106" s="319" t="s">
        <v>17</v>
      </c>
      <c r="C106" s="321"/>
      <c r="D106" s="446"/>
      <c r="E106" s="447">
        <f>E105/E16</f>
        <v>7.6171699973115875E-2</v>
      </c>
      <c r="F106" s="324" t="e">
        <f>F105/F16</f>
        <v>#DIV/0!</v>
      </c>
      <c r="G106" s="448"/>
      <c r="I106" s="324" t="e">
        <f t="shared" ref="I106:P106" si="24">I105/I16</f>
        <v>#DIV/0!</v>
      </c>
      <c r="J106" s="324" t="e">
        <f t="shared" si="24"/>
        <v>#DIV/0!</v>
      </c>
      <c r="K106" s="324" t="e">
        <f t="shared" si="24"/>
        <v>#DIV/0!</v>
      </c>
      <c r="L106" s="324" t="e">
        <f t="shared" si="24"/>
        <v>#DIV/0!</v>
      </c>
      <c r="M106" s="324" t="e">
        <f t="shared" si="24"/>
        <v>#DIV/0!</v>
      </c>
      <c r="N106" s="324" t="e">
        <f t="shared" si="24"/>
        <v>#DIV/0!</v>
      </c>
      <c r="O106" s="324" t="e">
        <f t="shared" si="24"/>
        <v>#DIV/0!</v>
      </c>
      <c r="P106" s="324" t="e">
        <f t="shared" si="24"/>
        <v>#DIV/0!</v>
      </c>
      <c r="Q106" s="412"/>
    </row>
    <row r="107" spans="1:17" ht="18" customHeight="1" x14ac:dyDescent="0.25">
      <c r="A107" s="623" t="s">
        <v>181</v>
      </c>
      <c r="B107" s="624" t="s">
        <v>182</v>
      </c>
      <c r="C107" s="124" t="str">
        <f>'Orçamento Familiar'!C107</f>
        <v>Dividas antigas</v>
      </c>
      <c r="D107" s="433"/>
      <c r="E107" s="391">
        <f>'Orçamento Familiar'!P107</f>
        <v>0</v>
      </c>
      <c r="F107" s="392">
        <f>P107</f>
        <v>0</v>
      </c>
      <c r="G107" s="393">
        <f>E107-F107</f>
        <v>0</v>
      </c>
      <c r="I107" s="281"/>
      <c r="J107" s="281"/>
      <c r="K107" s="281"/>
      <c r="L107" s="281"/>
      <c r="M107" s="281"/>
      <c r="N107" s="281"/>
      <c r="O107" s="281"/>
      <c r="P107" s="155">
        <f>SUM(I107:O107)</f>
        <v>0</v>
      </c>
      <c r="Q107" s="412"/>
    </row>
    <row r="108" spans="1:17" ht="18" customHeight="1" x14ac:dyDescent="0.25">
      <c r="A108" s="623"/>
      <c r="B108" s="624"/>
      <c r="C108" s="124">
        <f>'Orçamento Familiar'!C108</f>
        <v>0</v>
      </c>
      <c r="D108" s="433"/>
      <c r="E108" s="391">
        <f>'Orçamento Familiar'!P108</f>
        <v>0</v>
      </c>
      <c r="F108" s="392">
        <f>P108</f>
        <v>0</v>
      </c>
      <c r="G108" s="393">
        <f>E108-F108</f>
        <v>0</v>
      </c>
      <c r="I108" s="281"/>
      <c r="J108" s="281"/>
      <c r="K108" s="281"/>
      <c r="L108" s="281"/>
      <c r="M108" s="281"/>
      <c r="N108" s="281"/>
      <c r="O108" s="281"/>
      <c r="P108" s="155">
        <f>SUM(I108:O108)</f>
        <v>0</v>
      </c>
      <c r="Q108" s="412"/>
    </row>
    <row r="109" spans="1:17" ht="18" customHeight="1" x14ac:dyDescent="0.25">
      <c r="A109" s="623"/>
      <c r="B109" s="624"/>
      <c r="C109" s="124">
        <f>'Orçamento Familiar'!C109</f>
        <v>0</v>
      </c>
      <c r="D109" s="433"/>
      <c r="E109" s="391">
        <f>'Orçamento Familiar'!P109</f>
        <v>0</v>
      </c>
      <c r="F109" s="392">
        <f>P109</f>
        <v>0</v>
      </c>
      <c r="G109" s="393">
        <f>E109-F109</f>
        <v>0</v>
      </c>
      <c r="I109" s="281"/>
      <c r="J109" s="281"/>
      <c r="K109" s="281"/>
      <c r="L109" s="281"/>
      <c r="M109" s="281"/>
      <c r="N109" s="281"/>
      <c r="O109" s="281"/>
      <c r="P109" s="155">
        <f>SUM(I109:O109)</f>
        <v>0</v>
      </c>
      <c r="Q109" s="412"/>
    </row>
    <row r="110" spans="1:17" ht="18" customHeight="1" x14ac:dyDescent="0.25">
      <c r="A110" s="623"/>
      <c r="B110" s="624"/>
      <c r="C110" s="124">
        <f>'Orçamento Familiar'!C110</f>
        <v>0</v>
      </c>
      <c r="D110" s="433"/>
      <c r="E110" s="391">
        <f>'Orçamento Familiar'!P110</f>
        <v>0</v>
      </c>
      <c r="F110" s="392">
        <f>P110</f>
        <v>0</v>
      </c>
      <c r="G110" s="393">
        <f>E110-F110</f>
        <v>0</v>
      </c>
      <c r="I110" s="281"/>
      <c r="J110" s="281"/>
      <c r="K110" s="281"/>
      <c r="L110" s="281"/>
      <c r="M110" s="281"/>
      <c r="N110" s="281"/>
      <c r="O110" s="281"/>
      <c r="P110" s="155">
        <f>SUM(I110:O110)</f>
        <v>0</v>
      </c>
      <c r="Q110" s="412"/>
    </row>
    <row r="111" spans="1:17" ht="18" customHeight="1" x14ac:dyDescent="0.25">
      <c r="A111" s="623"/>
      <c r="B111" s="326" t="s">
        <v>183</v>
      </c>
      <c r="C111" s="327"/>
      <c r="D111" s="327"/>
      <c r="E111" s="449">
        <f>SUM(E107:E110)</f>
        <v>0</v>
      </c>
      <c r="F111" s="450">
        <f>SUM(F107:F110)</f>
        <v>0</v>
      </c>
      <c r="G111" s="451">
        <f>SUM(G107:G110)</f>
        <v>0</v>
      </c>
      <c r="I111" s="450">
        <f t="shared" ref="I111:P111" si="25">SUM(I107:I110)</f>
        <v>0</v>
      </c>
      <c r="J111" s="450">
        <f t="shared" si="25"/>
        <v>0</v>
      </c>
      <c r="K111" s="450">
        <f t="shared" si="25"/>
        <v>0</v>
      </c>
      <c r="L111" s="450">
        <f t="shared" si="25"/>
        <v>0</v>
      </c>
      <c r="M111" s="450">
        <f t="shared" si="25"/>
        <v>0</v>
      </c>
      <c r="N111" s="450">
        <f t="shared" si="25"/>
        <v>0</v>
      </c>
      <c r="O111" s="450">
        <f t="shared" si="25"/>
        <v>0</v>
      </c>
      <c r="P111" s="450">
        <f t="shared" si="25"/>
        <v>0</v>
      </c>
      <c r="Q111" s="412"/>
    </row>
    <row r="112" spans="1:17" ht="18" customHeight="1" x14ac:dyDescent="0.25">
      <c r="A112" s="623"/>
      <c r="B112" s="326" t="s">
        <v>17</v>
      </c>
      <c r="C112" s="328"/>
      <c r="D112" s="452"/>
      <c r="E112" s="331">
        <f>E111/E16</f>
        <v>0</v>
      </c>
      <c r="F112" s="331" t="e">
        <f>F111/F16</f>
        <v>#DIV/0!</v>
      </c>
      <c r="G112" s="454"/>
      <c r="I112" s="331" t="e">
        <f>#DIV/0!</f>
        <v>#DIV/0!</v>
      </c>
      <c r="J112" s="331" t="e">
        <f t="shared" ref="J112:P112" si="26">J111/J16</f>
        <v>#DIV/0!</v>
      </c>
      <c r="K112" s="331" t="e">
        <f t="shared" si="26"/>
        <v>#DIV/0!</v>
      </c>
      <c r="L112" s="331" t="e">
        <f t="shared" si="26"/>
        <v>#DIV/0!</v>
      </c>
      <c r="M112" s="331" t="e">
        <f t="shared" si="26"/>
        <v>#DIV/0!</v>
      </c>
      <c r="N112" s="331" t="e">
        <f t="shared" si="26"/>
        <v>#DIV/0!</v>
      </c>
      <c r="O112" s="331" t="e">
        <f t="shared" si="26"/>
        <v>#DIV/0!</v>
      </c>
      <c r="P112" s="331" t="e">
        <f t="shared" si="26"/>
        <v>#DIV/0!</v>
      </c>
      <c r="Q112" s="412"/>
    </row>
    <row r="113" spans="1:17" ht="18" customHeight="1" x14ac:dyDescent="0.25">
      <c r="A113" s="625" t="s">
        <v>226</v>
      </c>
      <c r="B113" s="621" t="s">
        <v>184</v>
      </c>
      <c r="C113" s="124" t="str">
        <f>'Orçamento Familiar'!C113</f>
        <v>Imóvel</v>
      </c>
      <c r="D113" s="433"/>
      <c r="E113" s="391">
        <f>'Orçamento Familiar'!P113</f>
        <v>0</v>
      </c>
      <c r="F113" s="392">
        <f>P113</f>
        <v>0</v>
      </c>
      <c r="G113" s="393">
        <f>E113-F113</f>
        <v>0</v>
      </c>
      <c r="I113" s="281"/>
      <c r="J113" s="281"/>
      <c r="K113" s="281"/>
      <c r="L113" s="281"/>
      <c r="M113" s="281"/>
      <c r="N113" s="281"/>
      <c r="O113" s="281"/>
      <c r="P113" s="155">
        <f>SUM(I113:O113)</f>
        <v>0</v>
      </c>
      <c r="Q113" s="412"/>
    </row>
    <row r="114" spans="1:17" ht="18" customHeight="1" x14ac:dyDescent="0.25">
      <c r="A114" s="625"/>
      <c r="B114" s="621"/>
      <c r="C114" s="124" t="str">
        <f>'Orçamento Familiar'!C114</f>
        <v>Veículo</v>
      </c>
      <c r="D114" s="433"/>
      <c r="E114" s="391">
        <f>'Orçamento Familiar'!P114</f>
        <v>0</v>
      </c>
      <c r="F114" s="392">
        <f>P114</f>
        <v>0</v>
      </c>
      <c r="G114" s="393">
        <f>E114-F114</f>
        <v>0</v>
      </c>
      <c r="I114" s="281"/>
      <c r="J114" s="281"/>
      <c r="K114" s="281"/>
      <c r="L114" s="281"/>
      <c r="M114" s="281"/>
      <c r="N114" s="281"/>
      <c r="O114" s="281"/>
      <c r="P114" s="155">
        <f>SUM(I114:O114)</f>
        <v>0</v>
      </c>
      <c r="Q114" s="412"/>
    </row>
    <row r="115" spans="1:17" ht="18" customHeight="1" x14ac:dyDescent="0.25">
      <c r="A115" s="625"/>
      <c r="B115" s="621"/>
      <c r="C115" s="124">
        <f>'Orçamento Familiar'!C115</f>
        <v>0</v>
      </c>
      <c r="D115" s="433"/>
      <c r="E115" s="391">
        <f>'Orçamento Familiar'!P115</f>
        <v>0</v>
      </c>
      <c r="F115" s="392">
        <f>P115</f>
        <v>0</v>
      </c>
      <c r="G115" s="393">
        <f>E115-F115</f>
        <v>0</v>
      </c>
      <c r="I115" s="281"/>
      <c r="J115" s="281"/>
      <c r="K115" s="281"/>
      <c r="L115" s="281"/>
      <c r="M115" s="281"/>
      <c r="N115" s="281"/>
      <c r="O115" s="281"/>
      <c r="P115" s="155">
        <f>SUM(I115:O115)</f>
        <v>0</v>
      </c>
      <c r="Q115" s="412"/>
    </row>
    <row r="116" spans="1:17" ht="18" customHeight="1" x14ac:dyDescent="0.25">
      <c r="A116" s="625"/>
      <c r="B116" s="163" t="s">
        <v>186</v>
      </c>
      <c r="C116" s="455"/>
      <c r="D116" s="456"/>
      <c r="E116" s="457">
        <f>SUM(E113:E115)</f>
        <v>0</v>
      </c>
      <c r="F116" s="457">
        <f>SUM(F113:F115)</f>
        <v>0</v>
      </c>
      <c r="G116" s="457">
        <f>SUM(G113:G115)</f>
        <v>0</v>
      </c>
      <c r="I116" s="457">
        <f t="shared" ref="I116:P116" si="27">SUM(I113:I115)</f>
        <v>0</v>
      </c>
      <c r="J116" s="457">
        <f t="shared" si="27"/>
        <v>0</v>
      </c>
      <c r="K116" s="457">
        <f t="shared" si="27"/>
        <v>0</v>
      </c>
      <c r="L116" s="457">
        <f t="shared" si="27"/>
        <v>0</v>
      </c>
      <c r="M116" s="457">
        <f t="shared" si="27"/>
        <v>0</v>
      </c>
      <c r="N116" s="457">
        <f t="shared" si="27"/>
        <v>0</v>
      </c>
      <c r="O116" s="457">
        <f t="shared" si="27"/>
        <v>0</v>
      </c>
      <c r="P116" s="457">
        <f t="shared" si="27"/>
        <v>0</v>
      </c>
      <c r="Q116" s="412"/>
    </row>
    <row r="117" spans="1:17" ht="18" customHeight="1" x14ac:dyDescent="0.25">
      <c r="A117" s="625"/>
      <c r="B117" s="335" t="s">
        <v>17</v>
      </c>
      <c r="C117" s="456"/>
      <c r="D117" s="458"/>
      <c r="E117" s="459">
        <f>E116/E16</f>
        <v>0</v>
      </c>
      <c r="F117" s="459" t="e">
        <f>F116/F16</f>
        <v>#DIV/0!</v>
      </c>
      <c r="G117" s="460"/>
      <c r="I117" s="459" t="e">
        <f t="shared" ref="I117:P117" si="28">I116/I16</f>
        <v>#DIV/0!</v>
      </c>
      <c r="J117" s="459" t="e">
        <f t="shared" si="28"/>
        <v>#DIV/0!</v>
      </c>
      <c r="K117" s="459" t="e">
        <f t="shared" si="28"/>
        <v>#DIV/0!</v>
      </c>
      <c r="L117" s="459" t="e">
        <f t="shared" si="28"/>
        <v>#DIV/0!</v>
      </c>
      <c r="M117" s="459" t="e">
        <f t="shared" si="28"/>
        <v>#DIV/0!</v>
      </c>
      <c r="N117" s="459" t="e">
        <f t="shared" si="28"/>
        <v>#DIV/0!</v>
      </c>
      <c r="O117" s="459" t="e">
        <f t="shared" si="28"/>
        <v>#DIV/0!</v>
      </c>
      <c r="P117" s="459" t="e">
        <f t="shared" si="28"/>
        <v>#DIV/0!</v>
      </c>
      <c r="Q117" s="412"/>
    </row>
    <row r="118" spans="1:17" ht="26.25" customHeight="1" x14ac:dyDescent="0.25">
      <c r="A118" s="461"/>
      <c r="B118" s="302" t="s">
        <v>169</v>
      </c>
      <c r="C118" s="303"/>
      <c r="D118" s="303"/>
      <c r="E118" s="305">
        <f>E85+E99+E105+E111+E116</f>
        <v>5359.7</v>
      </c>
      <c r="F118" s="305">
        <f>F85+F99+F105+F111+F116</f>
        <v>0</v>
      </c>
      <c r="G118" s="436">
        <f>SUM(G81:G117)</f>
        <v>6389.7</v>
      </c>
      <c r="I118" s="305">
        <f t="shared" ref="I118:P118" si="29">I85+I99+I105+I111+I116</f>
        <v>0</v>
      </c>
      <c r="J118" s="305">
        <f t="shared" si="29"/>
        <v>0</v>
      </c>
      <c r="K118" s="305">
        <f t="shared" si="29"/>
        <v>0</v>
      </c>
      <c r="L118" s="305">
        <f t="shared" si="29"/>
        <v>0</v>
      </c>
      <c r="M118" s="305">
        <f t="shared" si="29"/>
        <v>0</v>
      </c>
      <c r="N118" s="305">
        <f t="shared" si="29"/>
        <v>0</v>
      </c>
      <c r="O118" s="305">
        <f t="shared" si="29"/>
        <v>0</v>
      </c>
      <c r="P118" s="305">
        <f t="shared" si="29"/>
        <v>0</v>
      </c>
      <c r="Q118" s="412"/>
    </row>
    <row r="119" spans="1:17" ht="18" customHeight="1" x14ac:dyDescent="0.25">
      <c r="A119" s="461"/>
      <c r="B119" s="302" t="s">
        <v>17</v>
      </c>
      <c r="C119" s="437">
        <f>'Orçamento Familiar'!C196</f>
        <v>0</v>
      </c>
      <c r="D119" s="438"/>
      <c r="E119" s="309">
        <f>E118/E16</f>
        <v>0.48030289452459896</v>
      </c>
      <c r="F119" s="309" t="e">
        <f>F118/F16</f>
        <v>#DIV/0!</v>
      </c>
      <c r="G119" s="310"/>
      <c r="I119" s="309" t="e">
        <f t="shared" ref="I119:P119" si="30">I118/I16</f>
        <v>#DIV/0!</v>
      </c>
      <c r="J119" s="309" t="e">
        <f t="shared" si="30"/>
        <v>#DIV/0!</v>
      </c>
      <c r="K119" s="309" t="e">
        <f t="shared" si="30"/>
        <v>#DIV/0!</v>
      </c>
      <c r="L119" s="309" t="e">
        <f t="shared" si="30"/>
        <v>#DIV/0!</v>
      </c>
      <c r="M119" s="309" t="e">
        <f t="shared" si="30"/>
        <v>#DIV/0!</v>
      </c>
      <c r="N119" s="309" t="e">
        <f t="shared" si="30"/>
        <v>#DIV/0!</v>
      </c>
      <c r="O119" s="309" t="e">
        <f t="shared" si="30"/>
        <v>#DIV/0!</v>
      </c>
      <c r="P119" s="309" t="e">
        <f t="shared" si="30"/>
        <v>#DIV/0!</v>
      </c>
      <c r="Q119" s="412"/>
    </row>
    <row r="120" spans="1:17" ht="18" customHeight="1" x14ac:dyDescent="0.25">
      <c r="A120" s="626" t="s">
        <v>187</v>
      </c>
      <c r="B120" s="627" t="s">
        <v>43</v>
      </c>
      <c r="C120" s="124" t="str">
        <f>'Orçamento Familiar'!C120</f>
        <v>Assinaturas (prime, google, kindle)</v>
      </c>
      <c r="D120" s="394"/>
      <c r="E120" s="391">
        <f>'Orçamento Familiar'!P120</f>
        <v>39.9</v>
      </c>
      <c r="F120" s="392">
        <f t="shared" ref="F120:F164" si="31">P120</f>
        <v>0</v>
      </c>
      <c r="G120" s="393">
        <f t="shared" ref="G120:G164" si="32">E120-F120</f>
        <v>39.9</v>
      </c>
      <c r="I120" s="281"/>
      <c r="J120" s="281"/>
      <c r="K120" s="281"/>
      <c r="L120" s="281"/>
      <c r="M120" s="281"/>
      <c r="N120" s="281"/>
      <c r="O120" s="281"/>
      <c r="P120" s="155">
        <f t="shared" ref="P120:P164" si="33">SUM(I120:O120)</f>
        <v>0</v>
      </c>
      <c r="Q120" s="412"/>
    </row>
    <row r="121" spans="1:17" ht="18" customHeight="1" x14ac:dyDescent="0.25">
      <c r="A121" s="626"/>
      <c r="B121" s="627"/>
      <c r="C121" s="124">
        <f>'Orçamento Familiar'!C121</f>
        <v>0</v>
      </c>
      <c r="D121" s="394"/>
      <c r="E121" s="391">
        <f>'Orçamento Familiar'!P121</f>
        <v>0</v>
      </c>
      <c r="F121" s="392">
        <f t="shared" si="31"/>
        <v>0</v>
      </c>
      <c r="G121" s="393">
        <f t="shared" si="32"/>
        <v>0</v>
      </c>
      <c r="I121" s="281"/>
      <c r="J121" s="281"/>
      <c r="K121" s="281"/>
      <c r="L121" s="281"/>
      <c r="M121" s="281"/>
      <c r="N121" s="281"/>
      <c r="O121" s="281"/>
      <c r="P121" s="155">
        <f t="shared" si="33"/>
        <v>0</v>
      </c>
      <c r="Q121" s="412"/>
    </row>
    <row r="122" spans="1:17" ht="18" customHeight="1" x14ac:dyDescent="0.25">
      <c r="A122" s="626"/>
      <c r="B122" s="627"/>
      <c r="C122" s="124">
        <f>'Orçamento Familiar'!C122</f>
        <v>0</v>
      </c>
      <c r="D122" s="394"/>
      <c r="E122" s="391">
        <f>'Orçamento Familiar'!P122</f>
        <v>0</v>
      </c>
      <c r="F122" s="392">
        <f t="shared" si="31"/>
        <v>0</v>
      </c>
      <c r="G122" s="393">
        <f t="shared" si="32"/>
        <v>0</v>
      </c>
      <c r="I122" s="281"/>
      <c r="J122" s="281"/>
      <c r="K122" s="281"/>
      <c r="L122" s="281"/>
      <c r="M122" s="281"/>
      <c r="N122" s="281"/>
      <c r="O122" s="281"/>
      <c r="P122" s="155">
        <f t="shared" si="33"/>
        <v>0</v>
      </c>
      <c r="Q122" s="412"/>
    </row>
    <row r="123" spans="1:17" ht="18" customHeight="1" x14ac:dyDescent="0.25">
      <c r="A123" s="626"/>
      <c r="B123" s="627"/>
      <c r="C123" s="124">
        <f>'Orçamento Familiar'!C123</f>
        <v>0</v>
      </c>
      <c r="D123" s="433"/>
      <c r="E123" s="391">
        <f>'Orçamento Familiar'!P123</f>
        <v>0</v>
      </c>
      <c r="F123" s="392">
        <f t="shared" si="31"/>
        <v>0</v>
      </c>
      <c r="G123" s="393">
        <f t="shared" si="32"/>
        <v>0</v>
      </c>
      <c r="I123" s="281"/>
      <c r="J123" s="281"/>
      <c r="K123" s="281"/>
      <c r="L123" s="281"/>
      <c r="M123" s="281"/>
      <c r="N123" s="281"/>
      <c r="O123" s="281"/>
      <c r="P123" s="155">
        <f t="shared" si="33"/>
        <v>0</v>
      </c>
      <c r="Q123" s="412"/>
    </row>
    <row r="124" spans="1:17" ht="18" customHeight="1" x14ac:dyDescent="0.25">
      <c r="A124" s="626"/>
      <c r="B124" s="627"/>
      <c r="C124" s="124">
        <f>'Orçamento Familiar'!C124</f>
        <v>0</v>
      </c>
      <c r="D124" s="433"/>
      <c r="E124" s="391">
        <f>'Orçamento Familiar'!P124</f>
        <v>0</v>
      </c>
      <c r="F124" s="392">
        <f t="shared" si="31"/>
        <v>0</v>
      </c>
      <c r="G124" s="393">
        <f t="shared" si="32"/>
        <v>0</v>
      </c>
      <c r="I124" s="281"/>
      <c r="J124" s="281"/>
      <c r="K124" s="281"/>
      <c r="L124" s="281"/>
      <c r="M124" s="281"/>
      <c r="N124" s="281"/>
      <c r="O124" s="281"/>
      <c r="P124" s="155">
        <f t="shared" si="33"/>
        <v>0</v>
      </c>
      <c r="Q124" s="412"/>
    </row>
    <row r="125" spans="1:17" ht="18" customHeight="1" x14ac:dyDescent="0.25">
      <c r="A125" s="626"/>
      <c r="B125" s="627"/>
      <c r="C125" s="124">
        <f>'Orçamento Familiar'!C125</f>
        <v>0</v>
      </c>
      <c r="D125" s="433"/>
      <c r="E125" s="391">
        <f>'Orçamento Familiar'!P125</f>
        <v>0</v>
      </c>
      <c r="F125" s="392">
        <f t="shared" si="31"/>
        <v>0</v>
      </c>
      <c r="G125" s="393">
        <f t="shared" si="32"/>
        <v>0</v>
      </c>
      <c r="I125" s="281"/>
      <c r="J125" s="281"/>
      <c r="K125" s="281"/>
      <c r="L125" s="281"/>
      <c r="M125" s="281"/>
      <c r="N125" s="281"/>
      <c r="O125" s="281"/>
      <c r="P125" s="155">
        <f t="shared" si="33"/>
        <v>0</v>
      </c>
      <c r="Q125" s="412"/>
    </row>
    <row r="126" spans="1:17" ht="18" customHeight="1" x14ac:dyDescent="0.25">
      <c r="A126" s="626"/>
      <c r="B126" s="621" t="s">
        <v>188</v>
      </c>
      <c r="C126" s="124" t="str">
        <f>'Orçamento Familiar'!C126</f>
        <v>Academia</v>
      </c>
      <c r="D126" s="433"/>
      <c r="E126" s="391">
        <f>'Orçamento Familiar'!P126</f>
        <v>0</v>
      </c>
      <c r="F126" s="392">
        <f t="shared" si="31"/>
        <v>0</v>
      </c>
      <c r="G126" s="393">
        <f t="shared" si="32"/>
        <v>0</v>
      </c>
      <c r="I126" s="281"/>
      <c r="J126" s="281"/>
      <c r="K126" s="281"/>
      <c r="L126" s="281"/>
      <c r="M126" s="281"/>
      <c r="N126" s="281"/>
      <c r="O126" s="281"/>
      <c r="P126" s="155">
        <f t="shared" si="33"/>
        <v>0</v>
      </c>
      <c r="Q126" s="412"/>
    </row>
    <row r="127" spans="1:17" ht="18" customHeight="1" x14ac:dyDescent="0.25">
      <c r="A127" s="626"/>
      <c r="B127" s="621"/>
      <c r="C127" s="124" t="str">
        <f>'Orçamento Familiar'!C127</f>
        <v>Esportes</v>
      </c>
      <c r="D127" s="433"/>
      <c r="E127" s="391">
        <f>'Orçamento Familiar'!P127</f>
        <v>0</v>
      </c>
      <c r="F127" s="392">
        <f t="shared" si="31"/>
        <v>0</v>
      </c>
      <c r="G127" s="393">
        <f t="shared" si="32"/>
        <v>0</v>
      </c>
      <c r="I127" s="281"/>
      <c r="J127" s="281"/>
      <c r="K127" s="281"/>
      <c r="L127" s="281"/>
      <c r="M127" s="281"/>
      <c r="N127" s="281"/>
      <c r="O127" s="281"/>
      <c r="P127" s="155">
        <f t="shared" si="33"/>
        <v>0</v>
      </c>
      <c r="Q127" s="412"/>
    </row>
    <row r="128" spans="1:17" ht="18" customHeight="1" x14ac:dyDescent="0.25">
      <c r="A128" s="626"/>
      <c r="B128" s="621"/>
      <c r="C128" s="124" t="str">
        <f>'Orçamento Familiar'!C128</f>
        <v>Cabeleireiro(a)</v>
      </c>
      <c r="D128" s="433"/>
      <c r="E128" s="391">
        <f>'Orçamento Familiar'!P128</f>
        <v>90</v>
      </c>
      <c r="F128" s="392">
        <f t="shared" si="31"/>
        <v>0</v>
      </c>
      <c r="G128" s="393">
        <f t="shared" si="32"/>
        <v>90</v>
      </c>
      <c r="I128" s="281"/>
      <c r="J128" s="281"/>
      <c r="K128" s="281"/>
      <c r="L128" s="281"/>
      <c r="M128" s="281"/>
      <c r="N128" s="281"/>
      <c r="O128" s="281"/>
      <c r="P128" s="155">
        <f t="shared" si="33"/>
        <v>0</v>
      </c>
      <c r="Q128" s="412"/>
    </row>
    <row r="129" spans="1:17" ht="18" customHeight="1" x14ac:dyDescent="0.25">
      <c r="A129" s="626"/>
      <c r="B129" s="621"/>
      <c r="C129" s="124" t="str">
        <f>'Orçamento Familiar'!C129</f>
        <v>Higiene Pessoal (unha, depilação etc.)</v>
      </c>
      <c r="D129" s="433"/>
      <c r="E129" s="391">
        <f>'Orçamento Familiar'!P129</f>
        <v>0</v>
      </c>
      <c r="F129" s="392">
        <f t="shared" si="31"/>
        <v>0</v>
      </c>
      <c r="G129" s="393">
        <f t="shared" si="32"/>
        <v>0</v>
      </c>
      <c r="I129" s="281"/>
      <c r="J129" s="281"/>
      <c r="K129" s="281"/>
      <c r="L129" s="281"/>
      <c r="M129" s="281"/>
      <c r="N129" s="281"/>
      <c r="O129" s="281"/>
      <c r="P129" s="155">
        <f t="shared" si="33"/>
        <v>0</v>
      </c>
      <c r="Q129" s="412"/>
    </row>
    <row r="130" spans="1:17" ht="18" customHeight="1" x14ac:dyDescent="0.25">
      <c r="A130" s="626"/>
      <c r="B130" s="621"/>
      <c r="C130" s="124" t="str">
        <f>'Orçamento Familiar'!C130</f>
        <v>Perfumaria / Cosméticos</v>
      </c>
      <c r="D130" s="433"/>
      <c r="E130" s="391">
        <f>'Orçamento Familiar'!P130</f>
        <v>70</v>
      </c>
      <c r="F130" s="392">
        <f t="shared" si="31"/>
        <v>0</v>
      </c>
      <c r="G130" s="393">
        <f t="shared" si="32"/>
        <v>70</v>
      </c>
      <c r="I130" s="281"/>
      <c r="J130" s="281"/>
      <c r="K130" s="281"/>
      <c r="L130" s="281"/>
      <c r="M130" s="281"/>
      <c r="N130" s="281"/>
      <c r="O130" s="281"/>
      <c r="P130" s="155">
        <f t="shared" si="33"/>
        <v>0</v>
      </c>
      <c r="Q130" s="412"/>
    </row>
    <row r="131" spans="1:17" ht="18" customHeight="1" x14ac:dyDescent="0.25">
      <c r="A131" s="626"/>
      <c r="B131" s="621"/>
      <c r="C131" s="124">
        <f>'Orçamento Familiar'!C131</f>
        <v>0</v>
      </c>
      <c r="D131" s="433"/>
      <c r="E131" s="391">
        <f>'Orçamento Familiar'!P131</f>
        <v>0</v>
      </c>
      <c r="F131" s="392">
        <f t="shared" si="31"/>
        <v>0</v>
      </c>
      <c r="G131" s="393">
        <f t="shared" si="32"/>
        <v>0</v>
      </c>
      <c r="I131" s="281"/>
      <c r="J131" s="281"/>
      <c r="K131" s="281"/>
      <c r="L131" s="281"/>
      <c r="M131" s="281"/>
      <c r="N131" s="281"/>
      <c r="O131" s="281"/>
      <c r="P131" s="155">
        <f t="shared" si="33"/>
        <v>0</v>
      </c>
      <c r="Q131" s="412"/>
    </row>
    <row r="132" spans="1:17" ht="18" customHeight="1" x14ac:dyDescent="0.25">
      <c r="A132" s="626"/>
      <c r="B132" s="621"/>
      <c r="C132" s="124">
        <f>'Orçamento Familiar'!C132</f>
        <v>0</v>
      </c>
      <c r="D132" s="433"/>
      <c r="E132" s="391">
        <f>'Orçamento Familiar'!P132</f>
        <v>0</v>
      </c>
      <c r="F132" s="392">
        <f t="shared" si="31"/>
        <v>0</v>
      </c>
      <c r="G132" s="393">
        <f t="shared" si="32"/>
        <v>0</v>
      </c>
      <c r="I132" s="281"/>
      <c r="J132" s="281"/>
      <c r="K132" s="281"/>
      <c r="L132" s="281"/>
      <c r="M132" s="281"/>
      <c r="N132" s="281"/>
      <c r="O132" s="281"/>
      <c r="P132" s="155">
        <f t="shared" si="33"/>
        <v>0</v>
      </c>
      <c r="Q132" s="412"/>
    </row>
    <row r="133" spans="1:17" ht="18" customHeight="1" x14ac:dyDescent="0.25">
      <c r="A133" s="626"/>
      <c r="B133" s="599" t="s">
        <v>74</v>
      </c>
      <c r="C133" s="124" t="str">
        <f>'Orçamento Familiar'!C133</f>
        <v>Anuidade clube</v>
      </c>
      <c r="D133" s="433"/>
      <c r="E133" s="391">
        <f>'Orçamento Familiar'!P133</f>
        <v>0</v>
      </c>
      <c r="F133" s="392">
        <f t="shared" si="31"/>
        <v>0</v>
      </c>
      <c r="G133" s="393">
        <f t="shared" si="32"/>
        <v>0</v>
      </c>
      <c r="I133" s="281"/>
      <c r="J133" s="281"/>
      <c r="K133" s="281"/>
      <c r="L133" s="281"/>
      <c r="M133" s="281"/>
      <c r="N133" s="281"/>
      <c r="O133" s="281"/>
      <c r="P133" s="155">
        <f t="shared" si="33"/>
        <v>0</v>
      </c>
      <c r="Q133" s="412"/>
    </row>
    <row r="134" spans="1:17" ht="18" customHeight="1" x14ac:dyDescent="0.25">
      <c r="A134" s="626"/>
      <c r="B134" s="599"/>
      <c r="C134" s="124" t="str">
        <f>'Orçamento Familiar'!C134</f>
        <v>Restaurantes, Lanchonetes, Cafés</v>
      </c>
      <c r="D134" s="433"/>
      <c r="E134" s="391">
        <f>'Orçamento Familiar'!P134</f>
        <v>500</v>
      </c>
      <c r="F134" s="392">
        <f t="shared" si="31"/>
        <v>0</v>
      </c>
      <c r="G134" s="393">
        <f t="shared" si="32"/>
        <v>500</v>
      </c>
      <c r="I134" s="281"/>
      <c r="J134" s="281"/>
      <c r="K134" s="281"/>
      <c r="L134" s="281"/>
      <c r="M134" s="281"/>
      <c r="N134" s="281"/>
      <c r="O134" s="281"/>
      <c r="P134" s="155">
        <f t="shared" si="33"/>
        <v>0</v>
      </c>
      <c r="Q134" s="412"/>
    </row>
    <row r="135" spans="1:17" ht="18" customHeight="1" x14ac:dyDescent="0.25">
      <c r="A135" s="626"/>
      <c r="B135" s="599"/>
      <c r="C135" s="124" t="str">
        <f>'Orçamento Familiar'!C135</f>
        <v>Sorveteria</v>
      </c>
      <c r="D135" s="433"/>
      <c r="E135" s="391">
        <f>'Orçamento Familiar'!P135</f>
        <v>0</v>
      </c>
      <c r="F135" s="392">
        <f t="shared" si="31"/>
        <v>0</v>
      </c>
      <c r="G135" s="393">
        <f t="shared" si="32"/>
        <v>0</v>
      </c>
      <c r="I135" s="281"/>
      <c r="J135" s="281"/>
      <c r="K135" s="281"/>
      <c r="L135" s="281"/>
      <c r="M135" s="281"/>
      <c r="N135" s="281"/>
      <c r="O135" s="281"/>
      <c r="P135" s="155">
        <f t="shared" si="33"/>
        <v>0</v>
      </c>
      <c r="Q135" s="412"/>
    </row>
    <row r="136" spans="1:17" ht="18" customHeight="1" x14ac:dyDescent="0.25">
      <c r="A136" s="626"/>
      <c r="B136" s="599"/>
      <c r="C136" s="124" t="str">
        <f>'Orçamento Familiar'!C136</f>
        <v>Livrarias, jornais, revistas</v>
      </c>
      <c r="D136" s="433"/>
      <c r="E136" s="391">
        <f>'Orçamento Familiar'!P136</f>
        <v>0</v>
      </c>
      <c r="F136" s="392">
        <f t="shared" si="31"/>
        <v>0</v>
      </c>
      <c r="G136" s="393">
        <f t="shared" si="32"/>
        <v>0</v>
      </c>
      <c r="I136" s="281"/>
      <c r="J136" s="281"/>
      <c r="K136" s="281"/>
      <c r="L136" s="281"/>
      <c r="M136" s="281"/>
      <c r="N136" s="281"/>
      <c r="O136" s="281"/>
      <c r="P136" s="155">
        <f t="shared" si="33"/>
        <v>0</v>
      </c>
      <c r="Q136" s="412"/>
    </row>
    <row r="137" spans="1:17" ht="18" customHeight="1" x14ac:dyDescent="0.25">
      <c r="A137" s="626"/>
      <c r="B137" s="599"/>
      <c r="C137" s="124" t="str">
        <f>'Orçamento Familiar'!C137</f>
        <v>Festas Familiares</v>
      </c>
      <c r="D137" s="433"/>
      <c r="E137" s="391">
        <f>'Orçamento Familiar'!P137</f>
        <v>100</v>
      </c>
      <c r="F137" s="392">
        <f t="shared" si="31"/>
        <v>0</v>
      </c>
      <c r="G137" s="393">
        <f t="shared" si="32"/>
        <v>100</v>
      </c>
      <c r="I137" s="281"/>
      <c r="J137" s="281"/>
      <c r="K137" s="281"/>
      <c r="L137" s="281"/>
      <c r="M137" s="281"/>
      <c r="N137" s="281"/>
      <c r="O137" s="281"/>
      <c r="P137" s="155">
        <f t="shared" si="33"/>
        <v>0</v>
      </c>
      <c r="Q137" s="412"/>
    </row>
    <row r="138" spans="1:17" ht="18" customHeight="1" x14ac:dyDescent="0.25">
      <c r="A138" s="626"/>
      <c r="B138" s="599"/>
      <c r="C138" s="124" t="str">
        <f>'Orçamento Familiar'!C138</f>
        <v>Passagens e Hospedagens</v>
      </c>
      <c r="D138" s="433"/>
      <c r="E138" s="391">
        <f>'Orçamento Familiar'!P138</f>
        <v>0</v>
      </c>
      <c r="F138" s="392">
        <f t="shared" si="31"/>
        <v>0</v>
      </c>
      <c r="G138" s="393">
        <f t="shared" si="32"/>
        <v>0</v>
      </c>
      <c r="I138" s="281"/>
      <c r="J138" s="281"/>
      <c r="K138" s="281"/>
      <c r="L138" s="281"/>
      <c r="M138" s="281"/>
      <c r="N138" s="281"/>
      <c r="O138" s="281"/>
      <c r="P138" s="155">
        <f t="shared" si="33"/>
        <v>0</v>
      </c>
      <c r="Q138" s="412"/>
    </row>
    <row r="139" spans="1:17" ht="18" customHeight="1" x14ac:dyDescent="0.25">
      <c r="A139" s="626"/>
      <c r="B139" s="599"/>
      <c r="C139" s="124" t="str">
        <f>'Orçamento Familiar'!C139</f>
        <v>Passeios</v>
      </c>
      <c r="D139" s="433"/>
      <c r="E139" s="391">
        <f>'Orçamento Familiar'!P139</f>
        <v>0</v>
      </c>
      <c r="F139" s="392">
        <f t="shared" si="31"/>
        <v>0</v>
      </c>
      <c r="G139" s="393">
        <f t="shared" si="32"/>
        <v>0</v>
      </c>
      <c r="I139" s="281"/>
      <c r="J139" s="281"/>
      <c r="K139" s="281"/>
      <c r="L139" s="281"/>
      <c r="M139" s="281"/>
      <c r="N139" s="281"/>
      <c r="O139" s="281"/>
      <c r="P139" s="155">
        <f t="shared" si="33"/>
        <v>0</v>
      </c>
      <c r="Q139" s="412"/>
    </row>
    <row r="140" spans="1:17" ht="18" customHeight="1" x14ac:dyDescent="0.25">
      <c r="A140" s="626"/>
      <c r="B140" s="599"/>
      <c r="C140" s="124" t="str">
        <f>'Orçamento Familiar'!C140</f>
        <v>Formatura gêmeos</v>
      </c>
      <c r="D140" s="433"/>
      <c r="E140" s="391">
        <f>'Orçamento Familiar'!P140</f>
        <v>0</v>
      </c>
      <c r="F140" s="392">
        <f t="shared" si="31"/>
        <v>0</v>
      </c>
      <c r="G140" s="393">
        <f t="shared" si="32"/>
        <v>0</v>
      </c>
      <c r="I140" s="281"/>
      <c r="J140" s="281"/>
      <c r="K140" s="281"/>
      <c r="L140" s="281"/>
      <c r="M140" s="281"/>
      <c r="N140" s="281"/>
      <c r="O140" s="281"/>
      <c r="P140" s="155">
        <f t="shared" si="33"/>
        <v>0</v>
      </c>
      <c r="Q140" s="412"/>
    </row>
    <row r="141" spans="1:17" ht="18" customHeight="1" x14ac:dyDescent="0.25">
      <c r="A141" s="626"/>
      <c r="B141" s="599"/>
      <c r="C141" s="124" t="str">
        <f>'Orçamento Familiar'!C141</f>
        <v>Viagens</v>
      </c>
      <c r="D141" s="433"/>
      <c r="E141" s="391">
        <f>'Orçamento Familiar'!P141</f>
        <v>0</v>
      </c>
      <c r="F141" s="392">
        <f t="shared" si="31"/>
        <v>0</v>
      </c>
      <c r="G141" s="393">
        <f t="shared" si="32"/>
        <v>0</v>
      </c>
      <c r="I141" s="281"/>
      <c r="J141" s="281"/>
      <c r="K141" s="281"/>
      <c r="L141" s="281"/>
      <c r="M141" s="281"/>
      <c r="N141" s="281"/>
      <c r="O141" s="281"/>
      <c r="P141" s="155">
        <f t="shared" si="33"/>
        <v>0</v>
      </c>
      <c r="Q141" s="412"/>
    </row>
    <row r="142" spans="1:17" ht="18" customHeight="1" x14ac:dyDescent="0.25">
      <c r="A142" s="626"/>
      <c r="B142" s="599"/>
      <c r="C142" s="124" t="str">
        <f>'Orçamento Familiar'!C142</f>
        <v>Lazer</v>
      </c>
      <c r="D142" s="433"/>
      <c r="E142" s="391">
        <f>'Orçamento Familiar'!P142</f>
        <v>0</v>
      </c>
      <c r="F142" s="392">
        <f t="shared" si="31"/>
        <v>0</v>
      </c>
      <c r="G142" s="393">
        <f t="shared" si="32"/>
        <v>0</v>
      </c>
      <c r="I142" s="281"/>
      <c r="J142" s="281"/>
      <c r="K142" s="281"/>
      <c r="L142" s="281"/>
      <c r="M142" s="281"/>
      <c r="N142" s="281"/>
      <c r="O142" s="281"/>
      <c r="P142" s="155">
        <f t="shared" si="33"/>
        <v>0</v>
      </c>
      <c r="Q142" s="412"/>
    </row>
    <row r="143" spans="1:17" ht="18" customHeight="1" x14ac:dyDescent="0.25">
      <c r="A143" s="626"/>
      <c r="B143" s="599"/>
      <c r="C143" s="124" t="str">
        <f>'Orçamento Familiar'!C143</f>
        <v>Confraternizações Igreja (jantar, presentes)</v>
      </c>
      <c r="D143" s="433"/>
      <c r="E143" s="391">
        <f>'Orçamento Familiar'!P143</f>
        <v>370</v>
      </c>
      <c r="F143" s="392">
        <f t="shared" si="31"/>
        <v>0</v>
      </c>
      <c r="G143" s="393">
        <f t="shared" si="32"/>
        <v>370</v>
      </c>
      <c r="I143" s="281"/>
      <c r="J143" s="281"/>
      <c r="K143" s="281"/>
      <c r="L143" s="281"/>
      <c r="M143" s="281"/>
      <c r="N143" s="281"/>
      <c r="O143" s="281"/>
      <c r="P143" s="155">
        <f t="shared" si="33"/>
        <v>0</v>
      </c>
      <c r="Q143" s="412"/>
    </row>
    <row r="144" spans="1:17" ht="18" customHeight="1" x14ac:dyDescent="0.25">
      <c r="A144" s="626"/>
      <c r="B144" s="599"/>
      <c r="C144" s="124">
        <f>'Orçamento Familiar'!C144</f>
        <v>0</v>
      </c>
      <c r="D144" s="433"/>
      <c r="E144" s="391">
        <f>'Orçamento Familiar'!P144</f>
        <v>0</v>
      </c>
      <c r="F144" s="392">
        <f t="shared" si="31"/>
        <v>0</v>
      </c>
      <c r="G144" s="393">
        <f t="shared" si="32"/>
        <v>0</v>
      </c>
      <c r="I144" s="281"/>
      <c r="J144" s="281"/>
      <c r="K144" s="281"/>
      <c r="L144" s="281"/>
      <c r="M144" s="281"/>
      <c r="N144" s="281"/>
      <c r="O144" s="281"/>
      <c r="P144" s="155">
        <f t="shared" si="33"/>
        <v>0</v>
      </c>
      <c r="Q144" s="412"/>
    </row>
    <row r="145" spans="1:17" ht="18" customHeight="1" x14ac:dyDescent="0.25">
      <c r="A145" s="626"/>
      <c r="B145" s="599"/>
      <c r="C145" s="124">
        <f>'Orçamento Familiar'!C145</f>
        <v>0</v>
      </c>
      <c r="D145" s="433"/>
      <c r="E145" s="391">
        <f>'Orçamento Familiar'!P145</f>
        <v>0</v>
      </c>
      <c r="F145" s="392">
        <f t="shared" si="31"/>
        <v>0</v>
      </c>
      <c r="G145" s="393">
        <f t="shared" si="32"/>
        <v>0</v>
      </c>
      <c r="I145" s="281"/>
      <c r="J145" s="281"/>
      <c r="K145" s="281"/>
      <c r="L145" s="281"/>
      <c r="M145" s="281"/>
      <c r="N145" s="281"/>
      <c r="O145" s="281"/>
      <c r="P145" s="155">
        <f t="shared" si="33"/>
        <v>0</v>
      </c>
      <c r="Q145" s="412"/>
    </row>
    <row r="146" spans="1:17" ht="18" customHeight="1" x14ac:dyDescent="0.25">
      <c r="A146" s="626"/>
      <c r="B146" s="598" t="s">
        <v>77</v>
      </c>
      <c r="C146" s="124" t="str">
        <f>'Orçamento Familiar'!C146</f>
        <v>Roupas</v>
      </c>
      <c r="D146" s="433"/>
      <c r="E146" s="391">
        <f>'Orçamento Familiar'!P146</f>
        <v>100</v>
      </c>
      <c r="F146" s="392">
        <f t="shared" si="31"/>
        <v>0</v>
      </c>
      <c r="G146" s="393">
        <f t="shared" si="32"/>
        <v>100</v>
      </c>
      <c r="I146" s="281"/>
      <c r="J146" s="281"/>
      <c r="K146" s="281"/>
      <c r="L146" s="281"/>
      <c r="M146" s="281"/>
      <c r="N146" s="281"/>
      <c r="O146" s="281"/>
      <c r="P146" s="155">
        <f t="shared" si="33"/>
        <v>0</v>
      </c>
      <c r="Q146" s="412"/>
    </row>
    <row r="147" spans="1:17" ht="18" customHeight="1" x14ac:dyDescent="0.25">
      <c r="A147" s="626"/>
      <c r="B147" s="598"/>
      <c r="C147" s="124" t="str">
        <f>'Orçamento Familiar'!C147</f>
        <v>Calçados</v>
      </c>
      <c r="D147" s="433"/>
      <c r="E147" s="391">
        <f>'Orçamento Familiar'!P147</f>
        <v>0</v>
      </c>
      <c r="F147" s="392">
        <f t="shared" si="31"/>
        <v>0</v>
      </c>
      <c r="G147" s="393">
        <f t="shared" si="32"/>
        <v>0</v>
      </c>
      <c r="I147" s="281"/>
      <c r="J147" s="281"/>
      <c r="K147" s="281"/>
      <c r="L147" s="281"/>
      <c r="M147" s="281"/>
      <c r="N147" s="281"/>
      <c r="O147" s="281"/>
      <c r="P147" s="155">
        <f t="shared" si="33"/>
        <v>0</v>
      </c>
      <c r="Q147" s="412"/>
    </row>
    <row r="148" spans="1:17" ht="18" customHeight="1" x14ac:dyDescent="0.25">
      <c r="A148" s="626"/>
      <c r="B148" s="598"/>
      <c r="C148" s="124" t="str">
        <f>'Orçamento Familiar'!C148</f>
        <v>Acessórios</v>
      </c>
      <c r="D148" s="433"/>
      <c r="E148" s="391">
        <f>'Orçamento Familiar'!P148</f>
        <v>0</v>
      </c>
      <c r="F148" s="392">
        <f t="shared" si="31"/>
        <v>0</v>
      </c>
      <c r="G148" s="393">
        <f t="shared" si="32"/>
        <v>0</v>
      </c>
      <c r="I148" s="281"/>
      <c r="J148" s="281"/>
      <c r="K148" s="281"/>
      <c r="L148" s="281"/>
      <c r="M148" s="281"/>
      <c r="N148" s="281"/>
      <c r="O148" s="281"/>
      <c r="P148" s="155">
        <f t="shared" si="33"/>
        <v>0</v>
      </c>
      <c r="Q148" s="412"/>
    </row>
    <row r="149" spans="1:17" ht="18" customHeight="1" x14ac:dyDescent="0.25">
      <c r="A149" s="626"/>
      <c r="B149" s="598"/>
      <c r="C149" s="124" t="str">
        <f>'Orçamento Familiar'!C149</f>
        <v>Cama, mesa e banho</v>
      </c>
      <c r="D149" s="433"/>
      <c r="E149" s="391">
        <f>'Orçamento Familiar'!P149</f>
        <v>0</v>
      </c>
      <c r="F149" s="392">
        <f t="shared" si="31"/>
        <v>0</v>
      </c>
      <c r="G149" s="393">
        <f t="shared" si="32"/>
        <v>0</v>
      </c>
      <c r="I149" s="281"/>
      <c r="J149" s="281"/>
      <c r="K149" s="281"/>
      <c r="L149" s="281"/>
      <c r="M149" s="281"/>
      <c r="N149" s="281"/>
      <c r="O149" s="281"/>
      <c r="P149" s="155">
        <f t="shared" si="33"/>
        <v>0</v>
      </c>
      <c r="Q149" s="412"/>
    </row>
    <row r="150" spans="1:17" ht="18" customHeight="1" x14ac:dyDescent="0.25">
      <c r="A150" s="626"/>
      <c r="B150" s="598"/>
      <c r="C150" s="124">
        <f>'Orçamento Familiar'!C150</f>
        <v>0</v>
      </c>
      <c r="D150" s="433"/>
      <c r="E150" s="391">
        <f>'Orçamento Familiar'!P150</f>
        <v>0</v>
      </c>
      <c r="F150" s="392">
        <f t="shared" si="31"/>
        <v>0</v>
      </c>
      <c r="G150" s="393">
        <f t="shared" si="32"/>
        <v>0</v>
      </c>
      <c r="I150" s="281"/>
      <c r="J150" s="281"/>
      <c r="K150" s="281"/>
      <c r="L150" s="281"/>
      <c r="M150" s="281"/>
      <c r="N150" s="281"/>
      <c r="O150" s="281"/>
      <c r="P150" s="155">
        <f t="shared" si="33"/>
        <v>0</v>
      </c>
      <c r="Q150" s="412"/>
    </row>
    <row r="151" spans="1:17" ht="18" customHeight="1" x14ac:dyDescent="0.25">
      <c r="A151" s="626"/>
      <c r="B151" s="598"/>
      <c r="C151" s="124">
        <f>'Orçamento Familiar'!C151</f>
        <v>0</v>
      </c>
      <c r="D151" s="433"/>
      <c r="E151" s="391">
        <f>'Orçamento Familiar'!P151</f>
        <v>0</v>
      </c>
      <c r="F151" s="392">
        <f t="shared" si="31"/>
        <v>0</v>
      </c>
      <c r="G151" s="393">
        <f t="shared" si="32"/>
        <v>0</v>
      </c>
      <c r="I151" s="281"/>
      <c r="J151" s="281"/>
      <c r="K151" s="281"/>
      <c r="L151" s="281"/>
      <c r="M151" s="281"/>
      <c r="N151" s="281"/>
      <c r="O151" s="281"/>
      <c r="P151" s="155">
        <f t="shared" si="33"/>
        <v>0</v>
      </c>
      <c r="Q151" s="412"/>
    </row>
    <row r="152" spans="1:17" ht="18" customHeight="1" x14ac:dyDescent="0.25">
      <c r="A152" s="626"/>
      <c r="B152" s="598" t="s">
        <v>201</v>
      </c>
      <c r="C152" s="124" t="str">
        <f>'Orçamento Familiar'!C152</f>
        <v>Livros</v>
      </c>
      <c r="D152" s="433"/>
      <c r="E152" s="391">
        <f>'Orçamento Familiar'!P152</f>
        <v>0</v>
      </c>
      <c r="F152" s="392">
        <f t="shared" si="31"/>
        <v>0</v>
      </c>
      <c r="G152" s="393">
        <f t="shared" si="32"/>
        <v>0</v>
      </c>
      <c r="I152" s="281"/>
      <c r="J152" s="281"/>
      <c r="K152" s="281"/>
      <c r="L152" s="281"/>
      <c r="M152" s="281"/>
      <c r="N152" s="281"/>
      <c r="O152" s="281"/>
      <c r="P152" s="155">
        <f t="shared" si="33"/>
        <v>0</v>
      </c>
      <c r="Q152" s="412"/>
    </row>
    <row r="153" spans="1:17" ht="18" customHeight="1" x14ac:dyDescent="0.25">
      <c r="A153" s="626"/>
      <c r="B153" s="598"/>
      <c r="C153" s="124" t="str">
        <f>'Orçamento Familiar'!C153</f>
        <v>Moveis</v>
      </c>
      <c r="D153" s="433"/>
      <c r="E153" s="391">
        <f>'Orçamento Familiar'!P153</f>
        <v>0</v>
      </c>
      <c r="F153" s="392">
        <f t="shared" si="31"/>
        <v>0</v>
      </c>
      <c r="G153" s="393">
        <f t="shared" si="32"/>
        <v>0</v>
      </c>
      <c r="I153" s="281"/>
      <c r="J153" s="281"/>
      <c r="K153" s="281"/>
      <c r="L153" s="281"/>
      <c r="M153" s="281"/>
      <c r="N153" s="281"/>
      <c r="O153" s="281"/>
      <c r="P153" s="155">
        <f t="shared" si="33"/>
        <v>0</v>
      </c>
      <c r="Q153" s="412"/>
    </row>
    <row r="154" spans="1:17" ht="18" customHeight="1" x14ac:dyDescent="0.25">
      <c r="A154" s="626"/>
      <c r="B154" s="598"/>
      <c r="C154" s="124" t="str">
        <f>'Orçamento Familiar'!C154</f>
        <v>Eletrodomésticos</v>
      </c>
      <c r="D154" s="433"/>
      <c r="E154" s="391">
        <f>'Orçamento Familiar'!P154</f>
        <v>0</v>
      </c>
      <c r="F154" s="392">
        <f t="shared" si="31"/>
        <v>0</v>
      </c>
      <c r="G154" s="393">
        <f t="shared" si="32"/>
        <v>0</v>
      </c>
      <c r="I154" s="281"/>
      <c r="J154" s="281"/>
      <c r="K154" s="281"/>
      <c r="L154" s="281"/>
      <c r="M154" s="281"/>
      <c r="N154" s="281"/>
      <c r="O154" s="281"/>
      <c r="P154" s="155">
        <f t="shared" si="33"/>
        <v>0</v>
      </c>
      <c r="Q154" s="412"/>
    </row>
    <row r="155" spans="1:17" ht="18" customHeight="1" x14ac:dyDescent="0.25">
      <c r="A155" s="626"/>
      <c r="B155" s="598"/>
      <c r="C155" s="124" t="str">
        <f>'Orçamento Familiar'!C155</f>
        <v>Eletroeletronicos</v>
      </c>
      <c r="D155" s="433"/>
      <c r="E155" s="391">
        <f>'Orçamento Familiar'!P155</f>
        <v>0</v>
      </c>
      <c r="F155" s="392">
        <f t="shared" si="31"/>
        <v>0</v>
      </c>
      <c r="G155" s="393">
        <f t="shared" si="32"/>
        <v>0</v>
      </c>
      <c r="I155" s="281"/>
      <c r="J155" s="281"/>
      <c r="K155" s="281"/>
      <c r="L155" s="281"/>
      <c r="M155" s="281"/>
      <c r="N155" s="281"/>
      <c r="O155" s="281"/>
      <c r="P155" s="155">
        <f t="shared" si="33"/>
        <v>0</v>
      </c>
      <c r="Q155" s="412"/>
    </row>
    <row r="156" spans="1:17" ht="18" customHeight="1" x14ac:dyDescent="0.25">
      <c r="A156" s="626"/>
      <c r="B156" s="598"/>
      <c r="C156" s="124">
        <f>'Orçamento Familiar'!C156</f>
        <v>0</v>
      </c>
      <c r="D156" s="433"/>
      <c r="E156" s="391">
        <f>'Orçamento Familiar'!P156</f>
        <v>0</v>
      </c>
      <c r="F156" s="392">
        <f t="shared" si="31"/>
        <v>0</v>
      </c>
      <c r="G156" s="393">
        <f t="shared" si="32"/>
        <v>0</v>
      </c>
      <c r="I156" s="281"/>
      <c r="J156" s="281"/>
      <c r="K156" s="281"/>
      <c r="L156" s="281"/>
      <c r="M156" s="281"/>
      <c r="N156" s="281"/>
      <c r="O156" s="281"/>
      <c r="P156" s="155">
        <f t="shared" si="33"/>
        <v>0</v>
      </c>
      <c r="Q156" s="412"/>
    </row>
    <row r="157" spans="1:17" ht="18" customHeight="1" x14ac:dyDescent="0.25">
      <c r="A157" s="626"/>
      <c r="B157" s="598"/>
      <c r="C157" s="124">
        <f>'Orçamento Familiar'!C157</f>
        <v>0</v>
      </c>
      <c r="D157" s="433"/>
      <c r="E157" s="391">
        <f>'Orçamento Familiar'!P157</f>
        <v>0</v>
      </c>
      <c r="F157" s="392">
        <f t="shared" si="31"/>
        <v>0</v>
      </c>
      <c r="G157" s="393">
        <f t="shared" si="32"/>
        <v>0</v>
      </c>
      <c r="I157" s="281"/>
      <c r="J157" s="281"/>
      <c r="K157" s="281"/>
      <c r="L157" s="281"/>
      <c r="M157" s="281"/>
      <c r="N157" s="281"/>
      <c r="O157" s="281"/>
      <c r="P157" s="155">
        <f t="shared" si="33"/>
        <v>0</v>
      </c>
      <c r="Q157" s="412"/>
    </row>
    <row r="158" spans="1:17" ht="18" customHeight="1" x14ac:dyDescent="0.25">
      <c r="A158" s="626"/>
      <c r="B158" s="598" t="s">
        <v>61</v>
      </c>
      <c r="C158" s="124" t="str">
        <f>'Orçamento Familiar'!C158</f>
        <v>Anuidade cartão</v>
      </c>
      <c r="D158" s="433"/>
      <c r="E158" s="391">
        <f>'Orçamento Familiar'!P158</f>
        <v>0</v>
      </c>
      <c r="F158" s="392">
        <f t="shared" si="31"/>
        <v>0</v>
      </c>
      <c r="G158" s="393">
        <f t="shared" si="32"/>
        <v>0</v>
      </c>
      <c r="I158" s="281"/>
      <c r="J158" s="281"/>
      <c r="K158" s="281"/>
      <c r="L158" s="281"/>
      <c r="M158" s="281"/>
      <c r="N158" s="281"/>
      <c r="O158" s="281"/>
      <c r="P158" s="155">
        <f t="shared" si="33"/>
        <v>0</v>
      </c>
      <c r="Q158" s="412"/>
    </row>
    <row r="159" spans="1:17" ht="18" customHeight="1" x14ac:dyDescent="0.25">
      <c r="A159" s="626"/>
      <c r="B159" s="598"/>
      <c r="C159" s="124" t="str">
        <f>'Orçamento Familiar'!C159</f>
        <v>Tarifas bancárias</v>
      </c>
      <c r="D159" s="433"/>
      <c r="E159" s="391">
        <f>'Orçamento Familiar'!P159</f>
        <v>0</v>
      </c>
      <c r="F159" s="392">
        <f t="shared" si="31"/>
        <v>0</v>
      </c>
      <c r="G159" s="393">
        <f t="shared" si="32"/>
        <v>0</v>
      </c>
      <c r="I159" s="281"/>
      <c r="J159" s="281"/>
      <c r="K159" s="281"/>
      <c r="L159" s="281"/>
      <c r="M159" s="281"/>
      <c r="N159" s="281"/>
      <c r="O159" s="281"/>
      <c r="P159" s="155">
        <f t="shared" si="33"/>
        <v>0</v>
      </c>
      <c r="Q159" s="412"/>
    </row>
    <row r="160" spans="1:17" ht="18" customHeight="1" x14ac:dyDescent="0.25">
      <c r="A160" s="626"/>
      <c r="B160" s="598"/>
      <c r="C160" s="124" t="str">
        <f>'Orçamento Familiar'!C160</f>
        <v>Multas, juros, encargos de atraso</v>
      </c>
      <c r="D160" s="433"/>
      <c r="E160" s="391">
        <f>'Orçamento Familiar'!P160</f>
        <v>0</v>
      </c>
      <c r="F160" s="392">
        <f t="shared" si="31"/>
        <v>0</v>
      </c>
      <c r="G160" s="393">
        <f t="shared" si="32"/>
        <v>0</v>
      </c>
      <c r="I160" s="281"/>
      <c r="J160" s="281"/>
      <c r="K160" s="281"/>
      <c r="L160" s="281"/>
      <c r="M160" s="281"/>
      <c r="N160" s="281"/>
      <c r="O160" s="281"/>
      <c r="P160" s="155">
        <f t="shared" si="33"/>
        <v>0</v>
      </c>
      <c r="Q160" s="412"/>
    </row>
    <row r="161" spans="1:17" ht="18" customHeight="1" x14ac:dyDescent="0.25">
      <c r="A161" s="626"/>
      <c r="B161" s="628" t="s">
        <v>205</v>
      </c>
      <c r="C161" s="124" t="str">
        <f>'Orçamento Familiar'!C161</f>
        <v>Presentes</v>
      </c>
      <c r="D161" s="433"/>
      <c r="E161" s="391">
        <f>'Orçamento Familiar'!P161</f>
        <v>0</v>
      </c>
      <c r="F161" s="392">
        <f t="shared" si="31"/>
        <v>0</v>
      </c>
      <c r="G161" s="393">
        <f t="shared" si="32"/>
        <v>0</v>
      </c>
      <c r="I161" s="281"/>
      <c r="J161" s="281"/>
      <c r="K161" s="281"/>
      <c r="L161" s="281"/>
      <c r="M161" s="281"/>
      <c r="N161" s="281"/>
      <c r="O161" s="281"/>
      <c r="P161" s="155">
        <f t="shared" si="33"/>
        <v>0</v>
      </c>
      <c r="Q161" s="412"/>
    </row>
    <row r="162" spans="1:17" ht="18" customHeight="1" x14ac:dyDescent="0.25">
      <c r="A162" s="626"/>
      <c r="B162" s="628"/>
      <c r="C162" s="124" t="str">
        <f>'Orçamento Familiar'!C162</f>
        <v xml:space="preserve">Emprestimos Família </v>
      </c>
      <c r="D162" s="433"/>
      <c r="E162" s="391">
        <f>'Orçamento Familiar'!P162</f>
        <v>0</v>
      </c>
      <c r="F162" s="392">
        <f t="shared" si="31"/>
        <v>0</v>
      </c>
      <c r="G162" s="393">
        <f t="shared" si="32"/>
        <v>0</v>
      </c>
      <c r="I162" s="281"/>
      <c r="J162" s="281"/>
      <c r="K162" s="281"/>
      <c r="L162" s="281"/>
      <c r="M162" s="281"/>
      <c r="N162" s="281"/>
      <c r="O162" s="281"/>
      <c r="P162" s="155">
        <f t="shared" si="33"/>
        <v>0</v>
      </c>
      <c r="Q162" s="412"/>
    </row>
    <row r="163" spans="1:17" ht="18" customHeight="1" x14ac:dyDescent="0.25">
      <c r="A163" s="626"/>
      <c r="B163" s="628"/>
      <c r="C163" s="124" t="str">
        <f>'Orçamento Familiar'!C163</f>
        <v>Emprestimos Amigos</v>
      </c>
      <c r="D163" s="433"/>
      <c r="E163" s="391">
        <f>'Orçamento Familiar'!P163</f>
        <v>0</v>
      </c>
      <c r="F163" s="392">
        <f t="shared" si="31"/>
        <v>0</v>
      </c>
      <c r="G163" s="393">
        <f t="shared" si="32"/>
        <v>0</v>
      </c>
      <c r="I163" s="281"/>
      <c r="J163" s="281"/>
      <c r="K163" s="281"/>
      <c r="L163" s="281"/>
      <c r="M163" s="281"/>
      <c r="N163" s="281"/>
      <c r="O163" s="281"/>
      <c r="P163" s="155">
        <f t="shared" si="33"/>
        <v>0</v>
      </c>
      <c r="Q163" s="412"/>
    </row>
    <row r="164" spans="1:17" ht="18" customHeight="1" x14ac:dyDescent="0.25">
      <c r="A164" s="626"/>
      <c r="B164" s="628"/>
      <c r="C164" s="124" t="str">
        <f>'Orçamento Familiar'!C164</f>
        <v>Outros</v>
      </c>
      <c r="D164" s="433"/>
      <c r="E164" s="391">
        <f>'Orçamento Familiar'!P164</f>
        <v>0</v>
      </c>
      <c r="F164" s="392">
        <f t="shared" si="31"/>
        <v>0</v>
      </c>
      <c r="G164" s="393">
        <f t="shared" si="32"/>
        <v>0</v>
      </c>
      <c r="I164" s="281"/>
      <c r="J164" s="281"/>
      <c r="K164" s="281"/>
      <c r="L164" s="281"/>
      <c r="M164" s="281"/>
      <c r="N164" s="281"/>
      <c r="O164" s="281"/>
      <c r="P164" s="155">
        <f t="shared" si="33"/>
        <v>0</v>
      </c>
      <c r="Q164" s="412"/>
    </row>
    <row r="165" spans="1:17" ht="18" customHeight="1" x14ac:dyDescent="0.25">
      <c r="A165" s="626"/>
      <c r="B165" s="340" t="s">
        <v>208</v>
      </c>
      <c r="C165" s="340" t="s">
        <v>231</v>
      </c>
      <c r="D165" s="341"/>
      <c r="E165" s="343">
        <f>SUM(E120:E164)</f>
        <v>1269.9000000000001</v>
      </c>
      <c r="F165" s="343">
        <f>SUM(F120:F164)</f>
        <v>0</v>
      </c>
      <c r="G165" s="343">
        <f>SUM(G120:G164)</f>
        <v>1269.9000000000001</v>
      </c>
      <c r="I165" s="343">
        <f t="shared" ref="I165:P165" si="34">SUM(I120:I164)</f>
        <v>0</v>
      </c>
      <c r="J165" s="343">
        <f t="shared" si="34"/>
        <v>0</v>
      </c>
      <c r="K165" s="343">
        <f t="shared" si="34"/>
        <v>0</v>
      </c>
      <c r="L165" s="343">
        <f t="shared" si="34"/>
        <v>0</v>
      </c>
      <c r="M165" s="343">
        <f t="shared" si="34"/>
        <v>0</v>
      </c>
      <c r="N165" s="343">
        <f t="shared" si="34"/>
        <v>0</v>
      </c>
      <c r="O165" s="343">
        <f t="shared" si="34"/>
        <v>0</v>
      </c>
      <c r="P165" s="343">
        <f t="shared" si="34"/>
        <v>0</v>
      </c>
      <c r="Q165" s="412"/>
    </row>
    <row r="166" spans="1:17" ht="18" customHeight="1" x14ac:dyDescent="0.25">
      <c r="A166" s="626"/>
      <c r="B166" s="340" t="s">
        <v>17</v>
      </c>
      <c r="C166" s="462">
        <f>'Orçamento Familiar'!C86</f>
        <v>0</v>
      </c>
      <c r="D166" s="463"/>
      <c r="E166" s="464">
        <f>E165/E16</f>
        <v>0.11380051975983511</v>
      </c>
      <c r="F166" s="464" t="e">
        <f>F165/F16</f>
        <v>#DIV/0!</v>
      </c>
      <c r="G166" s="464"/>
      <c r="I166" s="464" t="e">
        <f t="shared" ref="I166:P166" si="35">I165/I16</f>
        <v>#DIV/0!</v>
      </c>
      <c r="J166" s="464" t="e">
        <f t="shared" si="35"/>
        <v>#DIV/0!</v>
      </c>
      <c r="K166" s="464" t="e">
        <f t="shared" si="35"/>
        <v>#DIV/0!</v>
      </c>
      <c r="L166" s="464" t="e">
        <f t="shared" si="35"/>
        <v>#DIV/0!</v>
      </c>
      <c r="M166" s="464" t="e">
        <f t="shared" si="35"/>
        <v>#DIV/0!</v>
      </c>
      <c r="N166" s="464" t="e">
        <f t="shared" si="35"/>
        <v>#DIV/0!</v>
      </c>
      <c r="O166" s="464" t="e">
        <f t="shared" si="35"/>
        <v>#DIV/0!</v>
      </c>
      <c r="P166" s="464" t="e">
        <f t="shared" si="35"/>
        <v>#DIV/0!</v>
      </c>
      <c r="Q166" s="412"/>
    </row>
    <row r="167" spans="1:17" ht="18" customHeight="1" x14ac:dyDescent="0.25">
      <c r="C167" s="465" t="s">
        <v>232</v>
      </c>
      <c r="D167" s="465"/>
      <c r="E167" s="465">
        <f>E118+E165</f>
        <v>6629.6</v>
      </c>
      <c r="F167" s="465">
        <f>F118+F165</f>
        <v>0</v>
      </c>
      <c r="G167" s="465">
        <f>G118+G165</f>
        <v>7659.6</v>
      </c>
      <c r="I167" s="466">
        <f t="shared" ref="I167:P167" si="36">I85+I165+I99+I105+I111+I116</f>
        <v>0</v>
      </c>
      <c r="J167" s="467">
        <f t="shared" si="36"/>
        <v>0</v>
      </c>
      <c r="K167" s="467">
        <f t="shared" si="36"/>
        <v>0</v>
      </c>
      <c r="L167" s="467">
        <f t="shared" si="36"/>
        <v>0</v>
      </c>
      <c r="M167" s="467">
        <f t="shared" si="36"/>
        <v>0</v>
      </c>
      <c r="N167" s="467">
        <f t="shared" si="36"/>
        <v>0</v>
      </c>
      <c r="O167" s="467">
        <f t="shared" si="36"/>
        <v>0</v>
      </c>
      <c r="P167" s="468">
        <f t="shared" si="36"/>
        <v>0</v>
      </c>
    </row>
    <row r="168" spans="1:17" ht="18" customHeight="1" x14ac:dyDescent="0.25">
      <c r="C168" s="98"/>
      <c r="D168" s="98"/>
      <c r="E168" s="336">
        <f>E167/E16</f>
        <v>0.59410341428443414</v>
      </c>
      <c r="F168" s="336" t="e">
        <f>F167/F16</f>
        <v>#DIV/0!</v>
      </c>
      <c r="G168" s="469"/>
      <c r="I168" s="336" t="e">
        <f t="shared" ref="I168:P168" si="37">I167/I16</f>
        <v>#DIV/0!</v>
      </c>
      <c r="J168" s="336" t="e">
        <f t="shared" si="37"/>
        <v>#DIV/0!</v>
      </c>
      <c r="K168" s="336" t="e">
        <f t="shared" si="37"/>
        <v>#DIV/0!</v>
      </c>
      <c r="L168" s="336" t="e">
        <f t="shared" si="37"/>
        <v>#DIV/0!</v>
      </c>
      <c r="M168" s="336" t="e">
        <f t="shared" si="37"/>
        <v>#DIV/0!</v>
      </c>
      <c r="N168" s="336" t="e">
        <f t="shared" si="37"/>
        <v>#DIV/0!</v>
      </c>
      <c r="O168" s="336" t="e">
        <f t="shared" si="37"/>
        <v>#DIV/0!</v>
      </c>
      <c r="P168" s="336" t="e">
        <f t="shared" si="37"/>
        <v>#DIV/0!</v>
      </c>
      <c r="Q168" s="470"/>
    </row>
    <row r="169" spans="1:17" ht="18" customHeight="1" x14ac:dyDescent="0.25">
      <c r="C169" s="16"/>
      <c r="D169" s="16"/>
      <c r="E169" s="16"/>
      <c r="F169" s="16"/>
      <c r="G169" s="381"/>
      <c r="J169" s="471"/>
      <c r="K169" s="16"/>
      <c r="L169" s="16"/>
      <c r="M169" s="16"/>
      <c r="N169" s="16"/>
      <c r="O169" s="16"/>
      <c r="P169" s="471"/>
    </row>
    <row r="170" spans="1:17" ht="18" customHeight="1" x14ac:dyDescent="0.25">
      <c r="A170" s="354" t="s">
        <v>84</v>
      </c>
      <c r="B170" s="355"/>
      <c r="C170" s="189" t="s">
        <v>2</v>
      </c>
      <c r="D170" s="189"/>
      <c r="E170" s="472" t="s">
        <v>3</v>
      </c>
      <c r="F170" s="472" t="s">
        <v>4</v>
      </c>
      <c r="G170" s="473" t="s">
        <v>213</v>
      </c>
      <c r="I170" s="474" t="str">
        <f>I6</f>
        <v>Semana 1</v>
      </c>
      <c r="J170" s="475" t="str">
        <f>J6</f>
        <v>Semana 2</v>
      </c>
      <c r="K170" s="475" t="str">
        <f>K6</f>
        <v>Semana 3</v>
      </c>
      <c r="L170" s="475" t="str">
        <f>L6</f>
        <v>Semana 4</v>
      </c>
      <c r="M170" s="475" t="str">
        <f>M6</f>
        <v>Semana 5</v>
      </c>
      <c r="N170" s="475"/>
      <c r="O170" s="475"/>
      <c r="P170" s="476" t="str">
        <f>P6</f>
        <v>Total</v>
      </c>
    </row>
    <row r="171" spans="1:17" ht="18" customHeight="1" x14ac:dyDescent="0.25">
      <c r="A171" s="359"/>
      <c r="B171" s="360"/>
      <c r="C171" s="107" t="s">
        <v>85</v>
      </c>
      <c r="D171" s="107"/>
      <c r="E171" s="497">
        <v>0</v>
      </c>
      <c r="F171" s="365">
        <f>Nov!F180</f>
        <v>-2952.2699999999991</v>
      </c>
      <c r="G171" s="365"/>
      <c r="I171" s="477">
        <f>F171</f>
        <v>-2952.2699999999991</v>
      </c>
      <c r="J171" s="477">
        <f t="shared" ref="J171:O171" si="38">I180</f>
        <v>-2952.2699999999991</v>
      </c>
      <c r="K171" s="477">
        <f t="shared" si="38"/>
        <v>-2952.2699999999991</v>
      </c>
      <c r="L171" s="477">
        <f t="shared" si="38"/>
        <v>-2952.2699999999991</v>
      </c>
      <c r="M171" s="477">
        <f t="shared" si="38"/>
        <v>-2952.2699999999991</v>
      </c>
      <c r="N171" s="477">
        <f t="shared" si="38"/>
        <v>-2952.2699999999991</v>
      </c>
      <c r="O171" s="477">
        <f t="shared" si="38"/>
        <v>-2952.2699999999991</v>
      </c>
      <c r="P171" s="477">
        <f>E171</f>
        <v>0</v>
      </c>
    </row>
    <row r="172" spans="1:17" ht="18" customHeight="1" x14ac:dyDescent="0.25">
      <c r="A172" s="359"/>
      <c r="B172" s="360"/>
      <c r="C172" s="107" t="s">
        <v>1</v>
      </c>
      <c r="D172" s="107"/>
      <c r="E172" s="365">
        <f>E16</f>
        <v>11159</v>
      </c>
      <c r="F172" s="365">
        <f>F16</f>
        <v>0</v>
      </c>
      <c r="G172" s="365">
        <f>F172-E172</f>
        <v>-11159</v>
      </c>
      <c r="I172" s="478">
        <f t="shared" ref="I172:P172" si="39">I16</f>
        <v>0</v>
      </c>
      <c r="J172" s="478">
        <f t="shared" si="39"/>
        <v>0</v>
      </c>
      <c r="K172" s="478">
        <f t="shared" si="39"/>
        <v>0</v>
      </c>
      <c r="L172" s="478">
        <f t="shared" si="39"/>
        <v>0</v>
      </c>
      <c r="M172" s="478">
        <f t="shared" si="39"/>
        <v>0</v>
      </c>
      <c r="N172" s="478">
        <f t="shared" si="39"/>
        <v>0</v>
      </c>
      <c r="O172" s="478">
        <f t="shared" si="39"/>
        <v>0</v>
      </c>
      <c r="P172" s="478">
        <f t="shared" si="39"/>
        <v>0</v>
      </c>
      <c r="Q172" s="498"/>
    </row>
    <row r="173" spans="1:17" ht="18" customHeight="1" x14ac:dyDescent="0.25">
      <c r="A173" s="359"/>
      <c r="B173" s="360"/>
      <c r="C173" s="107" t="s">
        <v>87</v>
      </c>
      <c r="D173" s="479"/>
      <c r="E173" s="365">
        <f>E27</f>
        <v>0</v>
      </c>
      <c r="F173" s="365">
        <f>F27</f>
        <v>0</v>
      </c>
      <c r="G173" s="365">
        <f>F173-E173</f>
        <v>0</v>
      </c>
      <c r="I173" s="480">
        <f t="shared" ref="I173:P173" si="40">I27</f>
        <v>0</v>
      </c>
      <c r="J173" s="480">
        <f t="shared" si="40"/>
        <v>0</v>
      </c>
      <c r="K173" s="480">
        <f t="shared" si="40"/>
        <v>0</v>
      </c>
      <c r="L173" s="480">
        <f t="shared" si="40"/>
        <v>0</v>
      </c>
      <c r="M173" s="480">
        <f t="shared" si="40"/>
        <v>0</v>
      </c>
      <c r="N173" s="480">
        <f t="shared" si="40"/>
        <v>0</v>
      </c>
      <c r="O173" s="480">
        <f t="shared" si="40"/>
        <v>0</v>
      </c>
      <c r="P173" s="480">
        <f t="shared" si="40"/>
        <v>0</v>
      </c>
    </row>
    <row r="174" spans="1:17" ht="18" customHeight="1" x14ac:dyDescent="0.25">
      <c r="A174" s="359"/>
      <c r="B174" s="360"/>
      <c r="C174" s="107" t="s">
        <v>143</v>
      </c>
      <c r="D174" s="107"/>
      <c r="E174" s="365">
        <f>E85</f>
        <v>4329.7</v>
      </c>
      <c r="F174" s="365">
        <f>F85</f>
        <v>0</v>
      </c>
      <c r="G174" s="365">
        <f t="shared" ref="G174:G179" si="41">E174-F174</f>
        <v>4329.7</v>
      </c>
      <c r="I174" s="480">
        <f t="shared" ref="I174:P174" si="42">I85</f>
        <v>0</v>
      </c>
      <c r="J174" s="480">
        <f t="shared" si="42"/>
        <v>0</v>
      </c>
      <c r="K174" s="480">
        <f t="shared" si="42"/>
        <v>0</v>
      </c>
      <c r="L174" s="480">
        <f t="shared" si="42"/>
        <v>0</v>
      </c>
      <c r="M174" s="480">
        <f t="shared" si="42"/>
        <v>0</v>
      </c>
      <c r="N174" s="480">
        <f t="shared" si="42"/>
        <v>0</v>
      </c>
      <c r="O174" s="480">
        <f t="shared" si="42"/>
        <v>0</v>
      </c>
      <c r="P174" s="480">
        <f t="shared" si="42"/>
        <v>0</v>
      </c>
    </row>
    <row r="175" spans="1:17" ht="18" customHeight="1" x14ac:dyDescent="0.25">
      <c r="A175" s="359"/>
      <c r="B175" s="360"/>
      <c r="C175" s="107" t="s">
        <v>170</v>
      </c>
      <c r="D175" s="107"/>
      <c r="E175" s="365">
        <f>E99</f>
        <v>180</v>
      </c>
      <c r="F175" s="365">
        <f>F99</f>
        <v>0</v>
      </c>
      <c r="G175" s="365">
        <f t="shared" si="41"/>
        <v>180</v>
      </c>
      <c r="I175" s="480">
        <f t="shared" ref="I175:P175" si="43">I99</f>
        <v>0</v>
      </c>
      <c r="J175" s="480">
        <f t="shared" si="43"/>
        <v>0</v>
      </c>
      <c r="K175" s="480">
        <f t="shared" si="43"/>
        <v>0</v>
      </c>
      <c r="L175" s="480">
        <f t="shared" si="43"/>
        <v>0</v>
      </c>
      <c r="M175" s="480">
        <f t="shared" si="43"/>
        <v>0</v>
      </c>
      <c r="N175" s="480">
        <f t="shared" si="43"/>
        <v>0</v>
      </c>
      <c r="O175" s="480">
        <f t="shared" si="43"/>
        <v>0</v>
      </c>
      <c r="P175" s="480">
        <f t="shared" si="43"/>
        <v>0</v>
      </c>
    </row>
    <row r="176" spans="1:17" ht="18" customHeight="1" x14ac:dyDescent="0.25">
      <c r="A176" s="359"/>
      <c r="B176" s="360"/>
      <c r="C176" s="107" t="s">
        <v>177</v>
      </c>
      <c r="D176" s="107"/>
      <c r="E176" s="365">
        <f>E105</f>
        <v>850</v>
      </c>
      <c r="F176" s="365">
        <f>F105</f>
        <v>0</v>
      </c>
      <c r="G176" s="365">
        <f t="shared" si="41"/>
        <v>850</v>
      </c>
      <c r="I176" s="480">
        <f t="shared" ref="I176:P176" si="44">I105</f>
        <v>0</v>
      </c>
      <c r="J176" s="480">
        <f t="shared" si="44"/>
        <v>0</v>
      </c>
      <c r="K176" s="480">
        <f t="shared" si="44"/>
        <v>0</v>
      </c>
      <c r="L176" s="480">
        <f t="shared" si="44"/>
        <v>0</v>
      </c>
      <c r="M176" s="480">
        <f t="shared" si="44"/>
        <v>0</v>
      </c>
      <c r="N176" s="480">
        <f t="shared" si="44"/>
        <v>0</v>
      </c>
      <c r="O176" s="480">
        <f t="shared" si="44"/>
        <v>0</v>
      </c>
      <c r="P176" s="480">
        <f t="shared" si="44"/>
        <v>0</v>
      </c>
    </row>
    <row r="177" spans="1:17" ht="18" customHeight="1" x14ac:dyDescent="0.25">
      <c r="A177" s="359"/>
      <c r="B177" s="360"/>
      <c r="C177" s="107" t="s">
        <v>181</v>
      </c>
      <c r="D177" s="107"/>
      <c r="E177" s="365">
        <f>E111</f>
        <v>0</v>
      </c>
      <c r="F177" s="365">
        <f>F111</f>
        <v>0</v>
      </c>
      <c r="G177" s="365">
        <f t="shared" si="41"/>
        <v>0</v>
      </c>
      <c r="I177" s="480">
        <f t="shared" ref="I177:P177" si="45">I111</f>
        <v>0</v>
      </c>
      <c r="J177" s="480">
        <f t="shared" si="45"/>
        <v>0</v>
      </c>
      <c r="K177" s="480">
        <f t="shared" si="45"/>
        <v>0</v>
      </c>
      <c r="L177" s="480">
        <f t="shared" si="45"/>
        <v>0</v>
      </c>
      <c r="M177" s="480">
        <f t="shared" si="45"/>
        <v>0</v>
      </c>
      <c r="N177" s="480">
        <f t="shared" si="45"/>
        <v>0</v>
      </c>
      <c r="O177" s="480">
        <f t="shared" si="45"/>
        <v>0</v>
      </c>
      <c r="P177" s="480">
        <f t="shared" si="45"/>
        <v>0</v>
      </c>
    </row>
    <row r="178" spans="1:17" ht="18" customHeight="1" x14ac:dyDescent="0.25">
      <c r="A178" s="359"/>
      <c r="B178" s="360"/>
      <c r="C178" s="107" t="s">
        <v>184</v>
      </c>
      <c r="D178" s="107"/>
      <c r="E178" s="365">
        <f>E116</f>
        <v>0</v>
      </c>
      <c r="F178" s="365">
        <f>F116</f>
        <v>0</v>
      </c>
      <c r="G178" s="365">
        <f t="shared" si="41"/>
        <v>0</v>
      </c>
      <c r="I178" s="480">
        <f t="shared" ref="I178:P178" si="46">I116</f>
        <v>0</v>
      </c>
      <c r="J178" s="480">
        <f t="shared" si="46"/>
        <v>0</v>
      </c>
      <c r="K178" s="480">
        <f t="shared" si="46"/>
        <v>0</v>
      </c>
      <c r="L178" s="480">
        <f t="shared" si="46"/>
        <v>0</v>
      </c>
      <c r="M178" s="480">
        <f t="shared" si="46"/>
        <v>0</v>
      </c>
      <c r="N178" s="480">
        <f t="shared" si="46"/>
        <v>0</v>
      </c>
      <c r="O178" s="480">
        <f t="shared" si="46"/>
        <v>0</v>
      </c>
      <c r="P178" s="480">
        <f t="shared" si="46"/>
        <v>0</v>
      </c>
    </row>
    <row r="179" spans="1:17" ht="18" customHeight="1" x14ac:dyDescent="0.25">
      <c r="A179" s="359"/>
      <c r="B179" s="360"/>
      <c r="C179" s="107" t="s">
        <v>187</v>
      </c>
      <c r="D179" s="107"/>
      <c r="E179" s="365">
        <f>E165</f>
        <v>1269.9000000000001</v>
      </c>
      <c r="F179" s="365">
        <f>F165</f>
        <v>0</v>
      </c>
      <c r="G179" s="365">
        <f t="shared" si="41"/>
        <v>1269.9000000000001</v>
      </c>
      <c r="I179" s="480">
        <f t="shared" ref="I179:P179" si="47">I165</f>
        <v>0</v>
      </c>
      <c r="J179" s="480">
        <f t="shared" si="47"/>
        <v>0</v>
      </c>
      <c r="K179" s="480">
        <f t="shared" si="47"/>
        <v>0</v>
      </c>
      <c r="L179" s="480">
        <f t="shared" si="47"/>
        <v>0</v>
      </c>
      <c r="M179" s="480">
        <f t="shared" si="47"/>
        <v>0</v>
      </c>
      <c r="N179" s="480">
        <f t="shared" si="47"/>
        <v>0</v>
      </c>
      <c r="O179" s="480">
        <f t="shared" si="47"/>
        <v>0</v>
      </c>
      <c r="P179" s="480">
        <f t="shared" si="47"/>
        <v>0</v>
      </c>
    </row>
    <row r="180" spans="1:17" ht="18" customHeight="1" x14ac:dyDescent="0.25">
      <c r="A180" s="370"/>
      <c r="B180" s="371"/>
      <c r="C180" s="107" t="s">
        <v>210</v>
      </c>
      <c r="D180" s="107"/>
      <c r="E180" s="365">
        <f>E171+E172-SUM(E173:E179)</f>
        <v>4529.3999999999996</v>
      </c>
      <c r="F180" s="365">
        <f>F171+F172-SUM(F173:F179)</f>
        <v>-2952.2699999999991</v>
      </c>
      <c r="G180" s="365">
        <f>F180-E180</f>
        <v>-7481.6699999999983</v>
      </c>
      <c r="I180" s="481">
        <f t="shared" ref="I180:P180" si="48">I171+I172-SUM(I173:I179)</f>
        <v>-2952.2699999999991</v>
      </c>
      <c r="J180" s="481">
        <f t="shared" si="48"/>
        <v>-2952.2699999999991</v>
      </c>
      <c r="K180" s="481">
        <f t="shared" si="48"/>
        <v>-2952.2699999999991</v>
      </c>
      <c r="L180" s="481">
        <f t="shared" si="48"/>
        <v>-2952.2699999999991</v>
      </c>
      <c r="M180" s="481">
        <f t="shared" si="48"/>
        <v>-2952.2699999999991</v>
      </c>
      <c r="N180" s="481">
        <f t="shared" si="48"/>
        <v>-2952.2699999999991</v>
      </c>
      <c r="O180" s="481">
        <f t="shared" si="48"/>
        <v>-2952.2699999999991</v>
      </c>
      <c r="P180" s="481">
        <f t="shared" si="48"/>
        <v>0</v>
      </c>
    </row>
    <row r="181" spans="1:17" ht="15" customHeight="1" x14ac:dyDescent="0.25">
      <c r="A181" s="16"/>
      <c r="B181" s="375"/>
      <c r="C181" s="16"/>
      <c r="D181" s="16"/>
      <c r="E181" s="79"/>
      <c r="F181" s="79"/>
      <c r="G181" s="482"/>
      <c r="I181" s="79"/>
      <c r="J181" s="483"/>
      <c r="K181" s="79"/>
      <c r="L181" s="79"/>
      <c r="M181" s="79"/>
      <c r="N181" s="79"/>
      <c r="O181" s="79"/>
      <c r="P181" s="79"/>
    </row>
    <row r="182" spans="1:17" ht="15" customHeight="1" x14ac:dyDescent="0.25">
      <c r="A182" s="16"/>
      <c r="B182" s="375"/>
      <c r="J182" s="471"/>
      <c r="K182" s="16"/>
      <c r="L182" s="16"/>
      <c r="M182" s="16"/>
      <c r="N182" s="16"/>
      <c r="O182" s="16"/>
      <c r="P182" s="471"/>
      <c r="Q182" s="470"/>
    </row>
    <row r="183" spans="1:17" ht="15" customHeight="1" x14ac:dyDescent="0.25">
      <c r="A183" s="16"/>
      <c r="B183" s="377"/>
      <c r="F183" s="379"/>
      <c r="I183" s="16"/>
      <c r="K183" s="16"/>
      <c r="P183" s="471"/>
    </row>
    <row r="184" spans="1:17" ht="15" customHeight="1" x14ac:dyDescent="0.25">
      <c r="A184" s="16"/>
      <c r="B184" s="377"/>
      <c r="L184" s="270"/>
      <c r="M184" s="270"/>
      <c r="N184" s="270"/>
      <c r="O184" s="270"/>
      <c r="P184" s="270"/>
    </row>
    <row r="185" spans="1:17" ht="15" customHeight="1" x14ac:dyDescent="0.25">
      <c r="A185" s="16"/>
      <c r="B185" s="377"/>
      <c r="L185" s="270"/>
      <c r="M185" s="270"/>
      <c r="N185" s="270"/>
      <c r="O185" s="270"/>
      <c r="P185" s="270"/>
    </row>
    <row r="186" spans="1:17" ht="15" customHeight="1" x14ac:dyDescent="0.25">
      <c r="A186" s="16"/>
      <c r="B186" s="377"/>
      <c r="H186" s="270"/>
      <c r="K186" s="471"/>
      <c r="L186" s="471"/>
      <c r="M186" s="471"/>
      <c r="N186" s="471"/>
      <c r="O186" s="471"/>
      <c r="P186" s="270"/>
    </row>
    <row r="187" spans="1:17" ht="15" customHeight="1" x14ac:dyDescent="0.25">
      <c r="A187" s="16"/>
      <c r="B187" s="377"/>
      <c r="J187" s="484"/>
      <c r="K187" s="270"/>
      <c r="L187" s="270"/>
      <c r="M187" s="270"/>
      <c r="N187" s="270"/>
      <c r="O187" s="270"/>
      <c r="P187" s="270"/>
    </row>
    <row r="188" spans="1:17" ht="15" customHeight="1" x14ac:dyDescent="0.25">
      <c r="A188" s="16"/>
      <c r="B188" s="377"/>
      <c r="C188" s="16"/>
      <c r="D188" s="16"/>
      <c r="E188" s="16"/>
      <c r="F188" s="16"/>
      <c r="G188" s="381"/>
      <c r="I188" s="471"/>
      <c r="J188" s="270"/>
      <c r="K188" s="471"/>
      <c r="L188" s="16"/>
      <c r="M188" s="16"/>
      <c r="N188" s="16"/>
      <c r="O188" s="16"/>
      <c r="P188" s="16"/>
    </row>
    <row r="189" spans="1:17" ht="15" customHeight="1" x14ac:dyDescent="0.25">
      <c r="A189" s="16"/>
      <c r="B189" s="378"/>
      <c r="C189" s="16"/>
      <c r="D189" s="16"/>
      <c r="E189" s="16"/>
      <c r="F189" s="16"/>
      <c r="G189" s="381"/>
      <c r="I189" s="16"/>
      <c r="J189" s="270"/>
      <c r="K189" s="16"/>
      <c r="L189" s="16"/>
      <c r="M189" s="16"/>
      <c r="N189" s="16"/>
      <c r="O189" s="16"/>
      <c r="P189" s="471"/>
    </row>
    <row r="190" spans="1:17" ht="15" customHeight="1" x14ac:dyDescent="0.25">
      <c r="A190" s="16"/>
      <c r="B190" s="16"/>
      <c r="C190" s="16"/>
      <c r="D190" s="16"/>
      <c r="E190" s="16"/>
      <c r="F190" s="16"/>
      <c r="G190" s="381"/>
      <c r="I190" s="16"/>
      <c r="J190" s="485"/>
      <c r="K190" s="16"/>
      <c r="L190" s="16"/>
      <c r="M190" s="16"/>
      <c r="N190" s="16"/>
      <c r="O190" s="16"/>
      <c r="P190" s="16"/>
    </row>
    <row r="191" spans="1:17" ht="15" customHeight="1" x14ac:dyDescent="0.25">
      <c r="A191" s="16"/>
      <c r="B191" s="16"/>
      <c r="C191" s="16"/>
      <c r="D191" s="16"/>
      <c r="E191" s="16"/>
      <c r="F191" s="16"/>
      <c r="G191" s="381"/>
      <c r="I191" s="16"/>
      <c r="J191" s="471"/>
      <c r="K191" s="16"/>
      <c r="L191" s="16"/>
      <c r="M191" s="16"/>
      <c r="N191" s="16"/>
      <c r="O191" s="16"/>
      <c r="P191" s="471"/>
    </row>
    <row r="192" spans="1:17" ht="15" customHeight="1" x14ac:dyDescent="0.25">
      <c r="A192" s="16"/>
      <c r="B192" s="16"/>
      <c r="C192" s="16"/>
      <c r="D192" s="16"/>
      <c r="E192" s="16"/>
      <c r="F192" s="16"/>
      <c r="G192" s="381"/>
      <c r="I192" s="16"/>
      <c r="J192" s="16"/>
      <c r="K192" s="16"/>
      <c r="L192" s="16"/>
      <c r="M192" s="16"/>
      <c r="N192" s="16"/>
      <c r="O192" s="16"/>
      <c r="P192" s="16"/>
      <c r="Q192" s="486"/>
    </row>
    <row r="193" spans="1:17" ht="15" customHeight="1" x14ac:dyDescent="0.25">
      <c r="A193" s="16"/>
      <c r="B193" s="16"/>
      <c r="C193" s="16"/>
      <c r="D193" s="16"/>
      <c r="E193" s="16"/>
      <c r="F193" s="16"/>
      <c r="G193" s="381"/>
      <c r="I193" s="16"/>
      <c r="J193" s="471"/>
      <c r="K193" s="16"/>
      <c r="L193" s="16"/>
      <c r="M193" s="16"/>
      <c r="N193" s="16"/>
      <c r="O193" s="16"/>
      <c r="Q193" s="382"/>
    </row>
    <row r="194" spans="1:17" ht="15" customHeight="1" x14ac:dyDescent="0.25">
      <c r="A194" s="16"/>
      <c r="B194" s="16"/>
      <c r="C194" s="16"/>
      <c r="D194" s="16"/>
      <c r="E194" s="16"/>
      <c r="F194" s="16"/>
      <c r="G194" s="381"/>
      <c r="I194" s="16"/>
      <c r="J194" s="16"/>
      <c r="K194" s="16"/>
      <c r="Q194" s="382"/>
    </row>
    <row r="195" spans="1:17" ht="15" customHeight="1" x14ac:dyDescent="0.25">
      <c r="A195" s="16"/>
      <c r="B195" s="16"/>
      <c r="C195" s="16"/>
      <c r="D195" s="16"/>
      <c r="E195" s="16"/>
      <c r="F195" s="16"/>
      <c r="G195" s="381"/>
      <c r="I195" s="16"/>
      <c r="J195" s="16"/>
      <c r="L195" s="16"/>
      <c r="M195" s="16"/>
      <c r="N195" s="16"/>
      <c r="O195" s="16"/>
      <c r="Q195" s="382"/>
    </row>
    <row r="196" spans="1:17" ht="15" customHeight="1" x14ac:dyDescent="0.25">
      <c r="A196" s="16"/>
      <c r="B196" s="16"/>
      <c r="C196" s="16"/>
      <c r="D196" s="16"/>
      <c r="E196" s="16"/>
      <c r="F196" s="16"/>
      <c r="G196" s="381"/>
      <c r="I196" s="16"/>
      <c r="J196" s="16"/>
      <c r="L196" s="16"/>
      <c r="M196" s="16"/>
      <c r="N196" s="16"/>
      <c r="O196" s="16"/>
      <c r="Q196" s="382"/>
    </row>
    <row r="197" spans="1:17" ht="15" customHeight="1" x14ac:dyDescent="0.25">
      <c r="A197" s="16"/>
      <c r="B197" s="16"/>
      <c r="C197" s="16"/>
      <c r="D197" s="16"/>
      <c r="E197" s="16"/>
      <c r="F197" s="16"/>
      <c r="G197" s="381"/>
      <c r="I197" s="16"/>
      <c r="J197" s="487"/>
      <c r="K197" s="16"/>
      <c r="L197" s="16"/>
      <c r="M197" s="16"/>
      <c r="N197" s="16"/>
      <c r="O197" s="16"/>
      <c r="P197" s="16"/>
      <c r="Q197" s="382"/>
    </row>
    <row r="198" spans="1:17" ht="15" customHeight="1" x14ac:dyDescent="0.25">
      <c r="A198" s="16"/>
      <c r="B198" s="16"/>
      <c r="C198" s="16"/>
      <c r="D198" s="16"/>
      <c r="E198" s="16"/>
      <c r="F198" s="16"/>
      <c r="G198" s="381"/>
      <c r="I198" s="488"/>
      <c r="J198" s="16"/>
      <c r="K198" s="487"/>
      <c r="L198" s="487"/>
      <c r="M198" s="487"/>
      <c r="N198" s="487"/>
      <c r="O198" s="487"/>
      <c r="P198" s="489"/>
      <c r="Q198" s="382"/>
    </row>
    <row r="199" spans="1:17" x14ac:dyDescent="0.25">
      <c r="A199" s="16"/>
      <c r="B199" s="16"/>
      <c r="C199" s="16"/>
      <c r="D199" s="16"/>
      <c r="E199" s="16"/>
      <c r="F199" s="16"/>
      <c r="G199" s="381"/>
      <c r="I199" s="488"/>
      <c r="J199" s="488"/>
      <c r="K199" s="16"/>
      <c r="L199" s="16"/>
      <c r="M199" s="16"/>
      <c r="N199" s="16"/>
      <c r="O199" s="16"/>
      <c r="P199" s="489"/>
      <c r="Q199" s="382"/>
    </row>
    <row r="200" spans="1:17" x14ac:dyDescent="0.25">
      <c r="A200" s="16"/>
      <c r="B200" s="16"/>
      <c r="C200" s="16"/>
      <c r="D200" s="16"/>
      <c r="E200" s="16"/>
      <c r="F200" s="16"/>
      <c r="G200" s="381"/>
      <c r="I200" s="488"/>
      <c r="J200" s="488"/>
      <c r="K200" s="16"/>
      <c r="L200" s="490"/>
      <c r="M200" s="490"/>
      <c r="N200" s="490"/>
      <c r="O200" s="490"/>
      <c r="P200" s="489"/>
      <c r="Q200" s="382"/>
    </row>
    <row r="201" spans="1:17" ht="17.25" customHeight="1" x14ac:dyDescent="0.25">
      <c r="A201" s="16"/>
      <c r="B201" s="16"/>
      <c r="C201" s="16"/>
      <c r="D201" s="16"/>
      <c r="E201" s="16"/>
      <c r="F201" s="16"/>
      <c r="G201" s="381"/>
      <c r="I201" s="488"/>
      <c r="J201" s="488"/>
      <c r="K201" s="16"/>
      <c r="L201" s="16"/>
      <c r="M201" s="16"/>
      <c r="N201" s="16"/>
      <c r="O201" s="16"/>
      <c r="P201" s="489"/>
      <c r="Q201" s="382"/>
    </row>
    <row r="202" spans="1:17" ht="17.25" customHeight="1" x14ac:dyDescent="0.25">
      <c r="A202" s="16"/>
      <c r="B202" s="16"/>
      <c r="C202" s="16"/>
      <c r="D202" s="16"/>
      <c r="E202" s="16"/>
      <c r="F202" s="16"/>
      <c r="G202" s="381"/>
      <c r="I202" s="488"/>
      <c r="J202" s="488"/>
      <c r="K202" s="16"/>
      <c r="L202" s="16"/>
      <c r="M202" s="16"/>
      <c r="N202" s="16"/>
      <c r="O202" s="16"/>
      <c r="P202" s="16"/>
      <c r="Q202" s="382"/>
    </row>
    <row r="203" spans="1:17" ht="17.25" customHeight="1" x14ac:dyDescent="0.25">
      <c r="A203" s="16"/>
      <c r="B203" s="16"/>
      <c r="C203" s="16"/>
      <c r="D203" s="16"/>
      <c r="E203" s="16"/>
      <c r="F203" s="16"/>
      <c r="G203" s="381"/>
      <c r="I203" s="488"/>
      <c r="J203" s="488"/>
      <c r="K203" s="16"/>
      <c r="L203" s="16"/>
      <c r="M203" s="16"/>
      <c r="N203" s="16"/>
      <c r="O203" s="16"/>
      <c r="P203" s="16"/>
      <c r="Q203" s="382"/>
    </row>
    <row r="204" spans="1:17" ht="17.25" customHeight="1" x14ac:dyDescent="0.25">
      <c r="A204" s="16"/>
      <c r="B204" s="16"/>
      <c r="C204" s="16"/>
      <c r="D204" s="16"/>
      <c r="E204" s="16"/>
      <c r="F204" s="16"/>
      <c r="G204" s="381"/>
      <c r="I204" s="488"/>
      <c r="J204" s="488"/>
      <c r="K204" s="491"/>
      <c r="L204" s="16"/>
      <c r="M204" s="16"/>
      <c r="N204" s="16"/>
      <c r="O204" s="16"/>
      <c r="P204" s="16"/>
      <c r="Q204" s="382"/>
    </row>
    <row r="205" spans="1:17" ht="17.25" customHeight="1" x14ac:dyDescent="0.25">
      <c r="A205" s="16"/>
      <c r="B205" s="16"/>
      <c r="C205" s="16"/>
      <c r="D205" s="16"/>
      <c r="E205" s="16"/>
      <c r="F205" s="16"/>
      <c r="G205" s="381"/>
      <c r="I205" s="488"/>
      <c r="J205" s="488"/>
      <c r="K205" s="491"/>
      <c r="L205" s="471"/>
      <c r="M205" s="471"/>
      <c r="N205" s="471"/>
      <c r="O205" s="471"/>
      <c r="P205" s="471"/>
      <c r="Q205" s="492"/>
    </row>
    <row r="206" spans="1:17" ht="17.25" customHeight="1" x14ac:dyDescent="0.25">
      <c r="A206" s="16"/>
      <c r="B206" s="16"/>
      <c r="C206" s="16"/>
      <c r="D206" s="16"/>
      <c r="E206" s="16"/>
      <c r="F206" s="16"/>
      <c r="G206" s="381"/>
      <c r="I206" s="16"/>
      <c r="J206" s="16"/>
      <c r="K206" s="16"/>
      <c r="L206" s="471"/>
      <c r="M206" s="471"/>
      <c r="N206" s="471"/>
      <c r="O206" s="471"/>
      <c r="P206" s="471"/>
      <c r="Q206" s="382"/>
    </row>
    <row r="207" spans="1:17" ht="17.25" customHeight="1" x14ac:dyDescent="0.25">
      <c r="A207" s="16"/>
      <c r="B207" s="16"/>
      <c r="C207" s="16"/>
      <c r="D207" s="16"/>
      <c r="E207" s="16"/>
      <c r="F207" s="16"/>
      <c r="G207" s="381"/>
      <c r="I207" s="488"/>
      <c r="J207" s="488"/>
      <c r="K207" s="491"/>
      <c r="L207" s="490"/>
      <c r="M207" s="490"/>
      <c r="N207" s="490"/>
      <c r="O207" s="490"/>
      <c r="P207" s="16"/>
      <c r="Q207" s="382"/>
    </row>
    <row r="208" spans="1:17" ht="17.25" customHeight="1" x14ac:dyDescent="0.25">
      <c r="A208" s="16"/>
      <c r="B208" s="16"/>
      <c r="C208" s="16"/>
      <c r="D208" s="16"/>
      <c r="E208" s="16"/>
      <c r="F208" s="16"/>
      <c r="G208" s="381"/>
      <c r="I208" s="16"/>
      <c r="J208" s="16"/>
      <c r="K208" s="471"/>
      <c r="L208" s="471"/>
      <c r="M208" s="471"/>
      <c r="N208" s="471"/>
      <c r="O208" s="471"/>
      <c r="P208" s="16"/>
    </row>
    <row r="209" spans="1:16" ht="17.25" customHeight="1" x14ac:dyDescent="0.25">
      <c r="A209" s="16"/>
      <c r="B209" s="16"/>
      <c r="C209" s="16"/>
      <c r="D209" s="16"/>
      <c r="E209" s="16"/>
      <c r="F209" s="16"/>
      <c r="G209" s="381"/>
      <c r="I209" s="16"/>
      <c r="J209" s="16"/>
      <c r="K209" s="16"/>
      <c r="L209" s="16"/>
      <c r="M209" s="16"/>
      <c r="N209" s="16"/>
      <c r="O209" s="16"/>
      <c r="P209" s="16"/>
    </row>
    <row r="210" spans="1:16" ht="17.25" customHeight="1" x14ac:dyDescent="0.25">
      <c r="A210" s="16"/>
      <c r="B210" s="16"/>
      <c r="C210" s="16"/>
      <c r="D210" s="16"/>
      <c r="E210" s="16"/>
      <c r="F210" s="16"/>
      <c r="G210" s="381"/>
      <c r="I210" s="16"/>
      <c r="J210" s="16"/>
      <c r="K210" s="471"/>
      <c r="L210" s="471"/>
      <c r="M210" s="471"/>
      <c r="N210" s="471"/>
      <c r="O210" s="471"/>
      <c r="P210" s="16"/>
    </row>
    <row r="211" spans="1:16" ht="17.25" customHeight="1" x14ac:dyDescent="0.25">
      <c r="A211" s="16"/>
      <c r="B211" s="16"/>
      <c r="C211" s="16"/>
      <c r="D211" s="16"/>
      <c r="E211" s="16"/>
      <c r="F211" s="16"/>
      <c r="G211" s="381"/>
      <c r="I211" s="16"/>
      <c r="J211" s="16"/>
      <c r="K211" s="16"/>
      <c r="L211" s="16"/>
      <c r="M211" s="16"/>
      <c r="N211" s="16"/>
      <c r="O211" s="16"/>
      <c r="P211" s="16"/>
    </row>
    <row r="212" spans="1:16" ht="17.25" customHeight="1" x14ac:dyDescent="0.25">
      <c r="A212" s="16"/>
      <c r="B212" s="16"/>
      <c r="C212" s="16"/>
      <c r="D212" s="16"/>
      <c r="E212" s="16"/>
      <c r="F212" s="16"/>
      <c r="G212" s="381"/>
      <c r="I212" s="16"/>
      <c r="J212" s="16"/>
      <c r="K212" s="16"/>
      <c r="L212" s="16"/>
      <c r="M212" s="16"/>
      <c r="N212" s="16"/>
      <c r="O212" s="16"/>
      <c r="P212" s="16"/>
    </row>
    <row r="213" spans="1:16" ht="17.25" customHeight="1" x14ac:dyDescent="0.25">
      <c r="A213" s="16"/>
      <c r="B213" s="16"/>
      <c r="C213" s="16"/>
      <c r="D213" s="16"/>
      <c r="E213" s="16"/>
      <c r="F213" s="16"/>
      <c r="G213" s="381"/>
      <c r="I213" s="16"/>
      <c r="J213" s="16"/>
      <c r="K213" s="16"/>
      <c r="L213" s="16"/>
      <c r="M213" s="16"/>
      <c r="N213" s="16"/>
      <c r="O213" s="16"/>
      <c r="P213" s="16"/>
    </row>
    <row r="214" spans="1:16" ht="17.25" customHeight="1" x14ac:dyDescent="0.25">
      <c r="A214" s="16"/>
      <c r="B214" s="16"/>
      <c r="C214" s="16"/>
      <c r="D214" s="16"/>
      <c r="E214" s="16"/>
      <c r="F214" s="16"/>
      <c r="G214" s="381"/>
      <c r="I214" s="16"/>
      <c r="J214" s="16"/>
      <c r="K214" s="16"/>
      <c r="L214" s="16"/>
      <c r="M214" s="16"/>
      <c r="N214" s="16"/>
      <c r="O214" s="16"/>
      <c r="P214" s="16"/>
    </row>
    <row r="215" spans="1:16" ht="17.25" customHeight="1" x14ac:dyDescent="0.25">
      <c r="A215" s="16"/>
      <c r="B215" s="16"/>
      <c r="C215" s="16"/>
      <c r="D215" s="16"/>
      <c r="E215" s="16"/>
      <c r="F215" s="16"/>
      <c r="G215" s="381"/>
      <c r="I215" s="16"/>
      <c r="J215" s="16"/>
      <c r="K215" s="16"/>
      <c r="L215" s="16"/>
      <c r="M215" s="16"/>
      <c r="N215" s="16"/>
      <c r="O215" s="16"/>
      <c r="P215" s="16"/>
    </row>
    <row r="216" spans="1:16" ht="17.25" customHeight="1" x14ac:dyDescent="0.25">
      <c r="A216" s="16"/>
      <c r="B216" s="16"/>
      <c r="C216" s="16"/>
      <c r="D216" s="16"/>
      <c r="E216" s="16"/>
      <c r="F216" s="16"/>
      <c r="G216" s="381"/>
      <c r="I216" s="16"/>
      <c r="J216" s="16"/>
      <c r="K216" s="16"/>
      <c r="L216" s="16"/>
      <c r="M216" s="16"/>
      <c r="N216" s="16"/>
      <c r="O216" s="16"/>
      <c r="P216" s="16"/>
    </row>
    <row r="217" spans="1:16" ht="17.25" customHeight="1" x14ac:dyDescent="0.25">
      <c r="A217" s="16"/>
      <c r="B217" s="16"/>
      <c r="C217" s="16"/>
      <c r="D217" s="16"/>
      <c r="E217" s="16"/>
      <c r="F217" s="16"/>
      <c r="G217" s="381"/>
      <c r="I217" s="16"/>
      <c r="J217" s="16"/>
      <c r="K217" s="16"/>
      <c r="L217" s="16"/>
      <c r="M217" s="16"/>
      <c r="N217" s="16"/>
      <c r="O217" s="16"/>
      <c r="P217" s="16"/>
    </row>
    <row r="218" spans="1:16" ht="17.25" customHeight="1" x14ac:dyDescent="0.25">
      <c r="A218" s="16"/>
      <c r="B218" s="16"/>
      <c r="C218" s="16"/>
      <c r="D218" s="16"/>
      <c r="E218" s="16"/>
      <c r="F218" s="16"/>
      <c r="G218" s="381"/>
      <c r="I218" s="16"/>
      <c r="J218" s="16"/>
      <c r="K218" s="16"/>
      <c r="L218" s="16"/>
      <c r="M218" s="16"/>
      <c r="N218" s="16"/>
      <c r="O218" s="16"/>
      <c r="P218" s="16"/>
    </row>
    <row r="219" spans="1:16" ht="17.25" customHeight="1" x14ac:dyDescent="0.25">
      <c r="A219" s="16"/>
      <c r="B219" s="16"/>
      <c r="C219" s="16"/>
      <c r="D219" s="16"/>
      <c r="E219" s="16"/>
      <c r="F219" s="16"/>
      <c r="G219" s="381"/>
      <c r="I219" s="16"/>
      <c r="J219" s="16"/>
      <c r="K219" s="16"/>
      <c r="L219" s="16"/>
      <c r="M219" s="16"/>
      <c r="N219" s="16"/>
      <c r="O219" s="16"/>
      <c r="P219" s="16"/>
    </row>
    <row r="220" spans="1:16" ht="17.25" customHeight="1" x14ac:dyDescent="0.25">
      <c r="A220" s="16"/>
      <c r="B220" s="16"/>
      <c r="C220" s="16"/>
      <c r="D220" s="16"/>
      <c r="E220" s="16"/>
      <c r="F220" s="16"/>
      <c r="G220" s="381"/>
      <c r="I220" s="16"/>
      <c r="J220" s="16"/>
      <c r="K220" s="16"/>
      <c r="L220" s="16"/>
      <c r="M220" s="16"/>
      <c r="N220" s="16"/>
      <c r="O220" s="16"/>
      <c r="P220" s="16"/>
    </row>
    <row r="221" spans="1:16" ht="17.25" customHeight="1" x14ac:dyDescent="0.25">
      <c r="A221" s="16"/>
      <c r="B221" s="16"/>
      <c r="C221" s="16"/>
      <c r="D221" s="16"/>
      <c r="E221" s="16"/>
      <c r="F221" s="16"/>
      <c r="G221" s="381"/>
      <c r="I221" s="16"/>
      <c r="J221" s="16"/>
      <c r="K221" s="16"/>
      <c r="L221" s="16"/>
      <c r="M221" s="16"/>
      <c r="N221" s="16"/>
      <c r="O221" s="16"/>
      <c r="P221" s="16"/>
    </row>
    <row r="222" spans="1:16" ht="17.25" customHeight="1" x14ac:dyDescent="0.25">
      <c r="A222" s="16"/>
      <c r="B222" s="16"/>
      <c r="C222" s="16"/>
      <c r="D222" s="16"/>
      <c r="E222" s="16"/>
      <c r="F222" s="16"/>
      <c r="G222" s="381"/>
      <c r="I222" s="16"/>
      <c r="J222" s="16"/>
      <c r="K222" s="16"/>
      <c r="L222" s="16"/>
      <c r="M222" s="16"/>
      <c r="N222" s="16"/>
      <c r="O222" s="16"/>
      <c r="P222" s="16"/>
    </row>
    <row r="223" spans="1:16" ht="17.25" customHeight="1" x14ac:dyDescent="0.25">
      <c r="A223" s="16"/>
      <c r="B223" s="16"/>
      <c r="C223" s="16"/>
      <c r="D223" s="16"/>
      <c r="E223" s="16"/>
      <c r="F223" s="16"/>
      <c r="G223" s="381"/>
      <c r="I223" s="16"/>
      <c r="J223" s="16"/>
      <c r="K223" s="16"/>
      <c r="L223" s="16"/>
      <c r="M223" s="16"/>
      <c r="N223" s="16"/>
      <c r="O223" s="16"/>
      <c r="P223" s="16"/>
    </row>
    <row r="224" spans="1:16" ht="17.25" customHeight="1" x14ac:dyDescent="0.25">
      <c r="A224" s="16"/>
      <c r="B224" s="16"/>
      <c r="C224" s="16"/>
      <c r="D224" s="16"/>
      <c r="E224" s="16"/>
      <c r="F224" s="16"/>
      <c r="G224" s="381"/>
      <c r="I224" s="16"/>
      <c r="J224" s="16"/>
      <c r="K224" s="16"/>
      <c r="L224" s="16"/>
      <c r="M224" s="16"/>
      <c r="N224" s="16"/>
      <c r="O224" s="16"/>
      <c r="P224" s="16"/>
    </row>
    <row r="225" spans="1:16" ht="17.25" customHeight="1" x14ac:dyDescent="0.25">
      <c r="A225" s="16"/>
      <c r="B225" s="16"/>
      <c r="C225" s="16"/>
      <c r="D225" s="16"/>
      <c r="E225" s="16"/>
      <c r="F225" s="16"/>
      <c r="G225" s="381"/>
      <c r="I225" s="16"/>
      <c r="J225" s="16"/>
      <c r="K225" s="16"/>
      <c r="L225" s="16"/>
      <c r="M225" s="16"/>
      <c r="N225" s="16"/>
      <c r="O225" s="16"/>
      <c r="P225" s="16"/>
    </row>
    <row r="226" spans="1:16" ht="17.25" customHeight="1" x14ac:dyDescent="0.25">
      <c r="A226" s="16"/>
      <c r="B226" s="16"/>
      <c r="C226" s="16"/>
      <c r="D226" s="16"/>
      <c r="E226" s="16"/>
      <c r="F226" s="16"/>
      <c r="G226" s="381"/>
      <c r="I226" s="16"/>
      <c r="J226" s="16"/>
      <c r="K226" s="16"/>
      <c r="L226" s="16"/>
      <c r="M226" s="16"/>
      <c r="N226" s="16"/>
      <c r="O226" s="16"/>
      <c r="P226" s="16"/>
    </row>
    <row r="227" spans="1:16" ht="17.25" customHeight="1" x14ac:dyDescent="0.25">
      <c r="A227" s="16"/>
      <c r="B227" s="16"/>
      <c r="C227" s="16"/>
      <c r="D227" s="16"/>
      <c r="E227" s="16"/>
      <c r="F227" s="16"/>
      <c r="G227" s="381"/>
      <c r="I227" s="16"/>
      <c r="J227" s="16"/>
      <c r="K227" s="16"/>
      <c r="L227" s="16"/>
      <c r="M227" s="16"/>
      <c r="N227" s="16"/>
      <c r="O227" s="16"/>
      <c r="P227" s="16"/>
    </row>
    <row r="228" spans="1:16" ht="17.25" customHeight="1" x14ac:dyDescent="0.25">
      <c r="A228" s="16"/>
      <c r="B228" s="16"/>
      <c r="C228" s="16"/>
      <c r="D228" s="16"/>
      <c r="E228" s="16"/>
      <c r="F228" s="16"/>
      <c r="G228" s="381"/>
      <c r="I228" s="16"/>
      <c r="J228" s="16"/>
      <c r="K228" s="16"/>
      <c r="L228" s="16"/>
      <c r="M228" s="16"/>
      <c r="N228" s="16"/>
      <c r="O228" s="16"/>
      <c r="P228" s="16"/>
    </row>
    <row r="229" spans="1:16" ht="17.25" customHeight="1" x14ac:dyDescent="0.25">
      <c r="A229" s="16"/>
      <c r="B229" s="16"/>
      <c r="C229" s="16"/>
      <c r="D229" s="16"/>
      <c r="E229" s="16"/>
      <c r="F229" s="16"/>
      <c r="G229" s="381"/>
      <c r="I229" s="16"/>
      <c r="J229" s="16"/>
      <c r="K229" s="16"/>
      <c r="L229" s="16"/>
      <c r="M229" s="16"/>
      <c r="N229" s="16"/>
      <c r="O229" s="16"/>
      <c r="P229" s="16"/>
    </row>
    <row r="230" spans="1:16" ht="17.25" customHeight="1" x14ac:dyDescent="0.25">
      <c r="A230" s="16"/>
      <c r="B230" s="16"/>
      <c r="C230" s="16"/>
      <c r="D230" s="16"/>
      <c r="E230" s="16"/>
      <c r="F230" s="16"/>
      <c r="G230" s="381"/>
      <c r="I230" s="16"/>
      <c r="J230" s="16"/>
      <c r="K230" s="16"/>
      <c r="L230" s="16"/>
      <c r="M230" s="16"/>
      <c r="N230" s="16"/>
      <c r="O230" s="16"/>
      <c r="P230" s="16"/>
    </row>
    <row r="231" spans="1:16" ht="17.25" customHeight="1" x14ac:dyDescent="0.25">
      <c r="A231" s="16"/>
      <c r="B231" s="16"/>
      <c r="C231" s="16"/>
      <c r="D231" s="16"/>
      <c r="E231" s="16"/>
      <c r="F231" s="16"/>
      <c r="G231" s="381"/>
      <c r="I231" s="16"/>
      <c r="J231" s="16"/>
      <c r="K231" s="16"/>
      <c r="L231" s="16"/>
      <c r="M231" s="16"/>
      <c r="N231" s="16"/>
      <c r="O231" s="16"/>
      <c r="P231" s="16"/>
    </row>
    <row r="232" spans="1:16" ht="17.25" customHeight="1" x14ac:dyDescent="0.25">
      <c r="A232" s="16"/>
      <c r="B232" s="16"/>
      <c r="C232" s="16"/>
      <c r="D232" s="16"/>
      <c r="E232" s="16"/>
      <c r="F232" s="16"/>
      <c r="G232" s="381"/>
      <c r="I232" s="16"/>
      <c r="J232" s="16"/>
      <c r="K232" s="16"/>
      <c r="L232" s="16"/>
      <c r="M232" s="16"/>
      <c r="N232" s="16"/>
      <c r="O232" s="16"/>
      <c r="P232" s="16"/>
    </row>
    <row r="233" spans="1:16" ht="17.25" customHeight="1" x14ac:dyDescent="0.25">
      <c r="A233" s="16"/>
      <c r="B233" s="16"/>
      <c r="C233" s="16"/>
      <c r="D233" s="16"/>
      <c r="E233" s="16"/>
      <c r="F233" s="16"/>
      <c r="G233" s="381"/>
      <c r="I233" s="16"/>
      <c r="J233" s="16"/>
      <c r="K233" s="16"/>
      <c r="L233" s="16"/>
      <c r="M233" s="16"/>
      <c r="N233" s="16"/>
      <c r="O233" s="16"/>
      <c r="P233" s="16"/>
    </row>
    <row r="234" spans="1:16" ht="17.25" customHeight="1" x14ac:dyDescent="0.25">
      <c r="A234" s="16"/>
      <c r="B234" s="16"/>
      <c r="C234" s="16"/>
      <c r="D234" s="16"/>
      <c r="E234" s="16"/>
      <c r="F234" s="16"/>
      <c r="G234" s="381"/>
      <c r="I234" s="16"/>
      <c r="J234" s="16"/>
      <c r="K234" s="16"/>
      <c r="L234" s="16"/>
      <c r="M234" s="16"/>
      <c r="N234" s="16"/>
      <c r="O234" s="16"/>
      <c r="P234" s="16"/>
    </row>
    <row r="235" spans="1:16" ht="17.25" customHeight="1" x14ac:dyDescent="0.25">
      <c r="A235" s="16"/>
      <c r="B235" s="16"/>
      <c r="C235" s="16"/>
      <c r="D235" s="16"/>
      <c r="E235" s="16"/>
      <c r="F235" s="16"/>
      <c r="G235" s="381"/>
      <c r="I235" s="16"/>
      <c r="J235" s="16"/>
      <c r="K235" s="16"/>
      <c r="L235" s="16"/>
      <c r="M235" s="16"/>
      <c r="N235" s="16"/>
      <c r="O235" s="16"/>
      <c r="P235" s="16"/>
    </row>
    <row r="236" spans="1:16" ht="17.25" customHeight="1" x14ac:dyDescent="0.25">
      <c r="A236" s="16"/>
      <c r="B236" s="16"/>
      <c r="C236" s="16"/>
      <c r="D236" s="16"/>
      <c r="E236" s="16"/>
      <c r="F236" s="16"/>
      <c r="G236" s="381"/>
      <c r="I236" s="16"/>
      <c r="J236" s="16"/>
      <c r="K236" s="16"/>
      <c r="L236" s="16"/>
      <c r="M236" s="16"/>
      <c r="N236" s="16"/>
      <c r="O236" s="16"/>
      <c r="P236" s="16"/>
    </row>
    <row r="237" spans="1:16" ht="17.25" customHeight="1" x14ac:dyDescent="0.25">
      <c r="A237" s="16"/>
      <c r="B237" s="16"/>
      <c r="C237" s="16"/>
      <c r="D237" s="16"/>
      <c r="E237" s="16"/>
      <c r="F237" s="16"/>
      <c r="G237" s="381"/>
      <c r="I237" s="16"/>
      <c r="J237" s="16"/>
      <c r="K237" s="16"/>
      <c r="L237" s="16"/>
      <c r="M237" s="16"/>
      <c r="N237" s="16"/>
      <c r="O237" s="16"/>
      <c r="P237" s="16"/>
    </row>
    <row r="238" spans="1:16" ht="17.25" customHeight="1" x14ac:dyDescent="0.25">
      <c r="A238" s="16"/>
      <c r="B238" s="16"/>
      <c r="C238" s="16"/>
      <c r="D238" s="16"/>
      <c r="E238" s="16"/>
      <c r="F238" s="16"/>
      <c r="G238" s="381"/>
      <c r="I238" s="16"/>
      <c r="J238" s="16"/>
      <c r="K238" s="16"/>
      <c r="L238" s="16"/>
      <c r="M238" s="16"/>
      <c r="N238" s="16"/>
      <c r="O238" s="16"/>
      <c r="P238" s="16"/>
    </row>
    <row r="239" spans="1:16" ht="17.25" customHeight="1" x14ac:dyDescent="0.25">
      <c r="A239" s="16"/>
      <c r="B239" s="16"/>
      <c r="C239" s="16"/>
      <c r="D239" s="16"/>
      <c r="E239" s="16"/>
      <c r="F239" s="16"/>
      <c r="G239" s="381"/>
      <c r="I239" s="16"/>
      <c r="J239" s="16"/>
      <c r="K239" s="16"/>
      <c r="L239" s="16"/>
      <c r="M239" s="16"/>
      <c r="N239" s="16"/>
      <c r="O239" s="16"/>
      <c r="P239" s="16"/>
    </row>
    <row r="240" spans="1:16" ht="17.25" customHeight="1" x14ac:dyDescent="0.25">
      <c r="A240" s="16"/>
      <c r="B240" s="16"/>
      <c r="C240" s="16"/>
      <c r="D240" s="16"/>
      <c r="E240" s="16"/>
      <c r="F240" s="16"/>
      <c r="G240" s="381"/>
      <c r="I240" s="16"/>
      <c r="J240" s="16"/>
      <c r="K240" s="16"/>
      <c r="L240" s="16"/>
      <c r="M240" s="16"/>
      <c r="N240" s="16"/>
      <c r="O240" s="16"/>
      <c r="P240" s="16"/>
    </row>
    <row r="241" spans="1:16" ht="17.25" customHeight="1" x14ac:dyDescent="0.25">
      <c r="A241" s="16"/>
      <c r="B241" s="16"/>
      <c r="C241" s="16"/>
      <c r="D241" s="16"/>
      <c r="E241" s="16"/>
      <c r="F241" s="16"/>
      <c r="G241" s="381"/>
      <c r="I241" s="16"/>
      <c r="J241" s="16"/>
      <c r="K241" s="16"/>
      <c r="L241" s="16"/>
      <c r="M241" s="16"/>
      <c r="N241" s="16"/>
      <c r="O241" s="16"/>
      <c r="P241" s="16"/>
    </row>
    <row r="242" spans="1:16" ht="17.25" customHeight="1" x14ac:dyDescent="0.25">
      <c r="A242" s="16"/>
      <c r="B242" s="16"/>
      <c r="C242" s="16"/>
      <c r="D242" s="16"/>
      <c r="E242" s="16"/>
      <c r="F242" s="16"/>
      <c r="G242" s="381"/>
      <c r="I242" s="16"/>
      <c r="J242" s="16"/>
      <c r="K242" s="16"/>
      <c r="L242" s="16"/>
      <c r="M242" s="16"/>
      <c r="N242" s="16"/>
      <c r="O242" s="16"/>
      <c r="P242" s="16"/>
    </row>
    <row r="243" spans="1:16" ht="17.25" customHeight="1" x14ac:dyDescent="0.25">
      <c r="A243" s="16"/>
      <c r="B243" s="16"/>
      <c r="C243" s="16"/>
      <c r="D243" s="16"/>
      <c r="E243" s="16"/>
      <c r="F243" s="16"/>
      <c r="G243" s="381"/>
      <c r="I243" s="16"/>
      <c r="J243" s="16"/>
      <c r="K243" s="16"/>
      <c r="L243" s="16"/>
      <c r="M243" s="16"/>
      <c r="N243" s="16"/>
      <c r="O243" s="16"/>
      <c r="P243" s="16"/>
    </row>
    <row r="244" spans="1:16" ht="17.25" customHeight="1" x14ac:dyDescent="0.25">
      <c r="A244" s="16"/>
      <c r="B244" s="16"/>
      <c r="C244" s="16"/>
      <c r="D244" s="16"/>
      <c r="E244" s="16"/>
      <c r="F244" s="16"/>
      <c r="G244" s="381"/>
      <c r="I244" s="16"/>
      <c r="J244" s="16"/>
      <c r="K244" s="16"/>
      <c r="L244" s="16"/>
      <c r="M244" s="16"/>
      <c r="N244" s="16"/>
      <c r="O244" s="16"/>
      <c r="P244" s="16"/>
    </row>
    <row r="245" spans="1:16" ht="17.25" customHeight="1" x14ac:dyDescent="0.25">
      <c r="A245" s="16"/>
      <c r="B245" s="16"/>
      <c r="C245" s="16"/>
      <c r="D245" s="16"/>
      <c r="E245" s="16"/>
      <c r="F245" s="16"/>
      <c r="G245" s="381"/>
      <c r="I245" s="16"/>
      <c r="J245" s="16"/>
      <c r="K245" s="16"/>
      <c r="L245" s="16"/>
      <c r="M245" s="16"/>
      <c r="N245" s="16"/>
      <c r="O245" s="16"/>
      <c r="P245" s="16"/>
    </row>
    <row r="246" spans="1:16" ht="17.25" customHeight="1" x14ac:dyDescent="0.25">
      <c r="A246" s="16"/>
      <c r="B246" s="16"/>
      <c r="C246" s="16"/>
      <c r="D246" s="16"/>
      <c r="E246" s="16"/>
      <c r="F246" s="16"/>
      <c r="G246" s="381"/>
      <c r="I246" s="16"/>
      <c r="J246" s="16"/>
      <c r="K246" s="16"/>
      <c r="L246" s="16"/>
      <c r="M246" s="16"/>
      <c r="N246" s="16"/>
      <c r="O246" s="16"/>
      <c r="P246" s="16"/>
    </row>
    <row r="247" spans="1:16" ht="17.25" customHeight="1" x14ac:dyDescent="0.25">
      <c r="A247" s="16"/>
      <c r="B247" s="16"/>
      <c r="C247" s="16"/>
      <c r="D247" s="16"/>
      <c r="E247" s="16"/>
      <c r="F247" s="16"/>
      <c r="G247" s="381"/>
      <c r="I247" s="16"/>
      <c r="J247" s="16"/>
      <c r="K247" s="16"/>
      <c r="L247" s="16"/>
      <c r="M247" s="16"/>
      <c r="N247" s="16"/>
      <c r="O247" s="16"/>
      <c r="P247" s="16"/>
    </row>
    <row r="248" spans="1:16" ht="17.25" customHeight="1" x14ac:dyDescent="0.25">
      <c r="A248" s="16"/>
      <c r="B248" s="16"/>
      <c r="C248" s="16"/>
      <c r="D248" s="16"/>
      <c r="E248" s="16"/>
      <c r="F248" s="16"/>
      <c r="G248" s="381"/>
      <c r="I248" s="16"/>
      <c r="J248" s="16"/>
      <c r="K248" s="16"/>
      <c r="L248" s="16"/>
      <c r="M248" s="16"/>
      <c r="N248" s="16"/>
      <c r="O248" s="16"/>
      <c r="P248" s="16"/>
    </row>
    <row r="249" spans="1:16" ht="17.25" customHeight="1" x14ac:dyDescent="0.25">
      <c r="A249" s="16"/>
      <c r="B249" s="16"/>
      <c r="C249" s="16"/>
      <c r="D249" s="16"/>
      <c r="E249" s="16"/>
      <c r="F249" s="16"/>
      <c r="G249" s="381"/>
      <c r="I249" s="16"/>
      <c r="J249" s="16"/>
      <c r="K249" s="16"/>
      <c r="L249" s="16"/>
      <c r="M249" s="16"/>
      <c r="N249" s="16"/>
      <c r="O249" s="16"/>
      <c r="P249" s="16"/>
    </row>
    <row r="250" spans="1:16" ht="17.25" customHeight="1" x14ac:dyDescent="0.25">
      <c r="A250" s="16"/>
      <c r="B250" s="16"/>
      <c r="C250" s="16"/>
      <c r="D250" s="16"/>
      <c r="E250" s="16"/>
      <c r="F250" s="16"/>
      <c r="G250" s="381"/>
      <c r="I250" s="16"/>
      <c r="J250" s="16"/>
      <c r="K250" s="16"/>
      <c r="L250" s="16"/>
      <c r="M250" s="16"/>
      <c r="N250" s="16"/>
      <c r="O250" s="16"/>
      <c r="P250" s="16"/>
    </row>
    <row r="251" spans="1:16" ht="17.25" customHeight="1" x14ac:dyDescent="0.25">
      <c r="A251" s="16"/>
      <c r="B251" s="16"/>
      <c r="C251" s="16"/>
      <c r="D251" s="16"/>
      <c r="E251" s="16"/>
      <c r="F251" s="16"/>
      <c r="G251" s="381"/>
      <c r="I251" s="16"/>
      <c r="J251" s="16"/>
      <c r="K251" s="16"/>
      <c r="L251" s="16"/>
      <c r="M251" s="16"/>
      <c r="N251" s="16"/>
      <c r="O251" s="16"/>
      <c r="P251" s="16"/>
    </row>
    <row r="252" spans="1:16" ht="17.25" customHeight="1" x14ac:dyDescent="0.25">
      <c r="A252" s="16"/>
      <c r="B252" s="16"/>
      <c r="C252" s="16"/>
      <c r="D252" s="16"/>
      <c r="E252" s="16"/>
      <c r="F252" s="16"/>
      <c r="G252" s="381"/>
      <c r="I252" s="16"/>
      <c r="J252" s="16"/>
      <c r="K252" s="16"/>
      <c r="L252" s="16"/>
      <c r="M252" s="16"/>
      <c r="N252" s="16"/>
      <c r="O252" s="16"/>
      <c r="P252" s="16"/>
    </row>
    <row r="253" spans="1:16" ht="17.25" customHeight="1" x14ac:dyDescent="0.25">
      <c r="A253" s="16"/>
      <c r="B253" s="16"/>
      <c r="C253" s="16"/>
      <c r="D253" s="16"/>
      <c r="E253" s="16"/>
      <c r="F253" s="16"/>
      <c r="G253" s="381"/>
      <c r="I253" s="16"/>
      <c r="J253" s="16"/>
      <c r="K253" s="16"/>
      <c r="L253" s="16"/>
      <c r="M253" s="16"/>
      <c r="N253" s="16"/>
      <c r="O253" s="16"/>
      <c r="P253" s="16"/>
    </row>
    <row r="254" spans="1:16" ht="17.25" customHeight="1" x14ac:dyDescent="0.25">
      <c r="A254" s="16"/>
      <c r="B254" s="16"/>
      <c r="C254" s="16"/>
      <c r="D254" s="16"/>
      <c r="E254" s="16"/>
      <c r="F254" s="16"/>
      <c r="G254" s="381"/>
      <c r="I254" s="16"/>
      <c r="J254" s="16"/>
      <c r="K254" s="16"/>
      <c r="L254" s="16"/>
      <c r="M254" s="16"/>
      <c r="N254" s="16"/>
      <c r="O254" s="16"/>
      <c r="P254" s="16"/>
    </row>
    <row r="255" spans="1:16" ht="17.25" customHeight="1" x14ac:dyDescent="0.25">
      <c r="A255" s="16"/>
      <c r="B255" s="16"/>
      <c r="C255" s="16"/>
      <c r="D255" s="16"/>
      <c r="E255" s="16"/>
      <c r="F255" s="16"/>
      <c r="G255" s="381"/>
      <c r="I255" s="16"/>
      <c r="J255" s="16"/>
      <c r="K255" s="16"/>
      <c r="L255" s="16"/>
      <c r="M255" s="16"/>
      <c r="N255" s="16"/>
      <c r="O255" s="16"/>
      <c r="P255" s="16"/>
    </row>
    <row r="256" spans="1:16" ht="17.25" customHeight="1" x14ac:dyDescent="0.25">
      <c r="A256" s="16"/>
      <c r="B256" s="16"/>
      <c r="C256" s="16"/>
      <c r="D256" s="16"/>
      <c r="E256" s="16"/>
      <c r="F256" s="16"/>
      <c r="G256" s="381"/>
      <c r="I256" s="16"/>
      <c r="J256" s="16"/>
      <c r="K256" s="16"/>
      <c r="L256" s="16"/>
      <c r="M256" s="16"/>
      <c r="N256" s="16"/>
      <c r="O256" s="16"/>
      <c r="P256" s="16"/>
    </row>
    <row r="257" spans="1:16" ht="17.25" customHeight="1" x14ac:dyDescent="0.25">
      <c r="A257" s="16"/>
      <c r="B257" s="16"/>
      <c r="C257" s="16"/>
      <c r="D257" s="16"/>
      <c r="E257" s="16"/>
      <c r="F257" s="16"/>
      <c r="G257" s="381"/>
      <c r="I257" s="16"/>
      <c r="J257" s="16"/>
      <c r="K257" s="16"/>
      <c r="L257" s="16"/>
      <c r="M257" s="16"/>
      <c r="N257" s="16"/>
      <c r="O257" s="16"/>
      <c r="P257" s="16"/>
    </row>
    <row r="258" spans="1:16" ht="17.25" customHeight="1" x14ac:dyDescent="0.25">
      <c r="A258" s="16"/>
      <c r="B258" s="16"/>
      <c r="C258" s="16"/>
      <c r="D258" s="16"/>
      <c r="E258" s="16"/>
      <c r="F258" s="16"/>
      <c r="G258" s="381"/>
      <c r="I258" s="16"/>
      <c r="J258" s="16"/>
      <c r="K258" s="16"/>
      <c r="L258" s="16"/>
      <c r="M258" s="16"/>
      <c r="N258" s="16"/>
      <c r="O258" s="16"/>
      <c r="P258" s="16"/>
    </row>
    <row r="259" spans="1:16" ht="17.25" customHeight="1" x14ac:dyDescent="0.25">
      <c r="A259" s="16"/>
      <c r="B259" s="16"/>
      <c r="C259" s="16"/>
      <c r="D259" s="16"/>
      <c r="E259" s="16"/>
      <c r="F259" s="16"/>
      <c r="G259" s="381"/>
      <c r="I259" s="16"/>
      <c r="J259" s="16"/>
      <c r="K259" s="16"/>
      <c r="L259" s="16"/>
      <c r="M259" s="16"/>
      <c r="N259" s="16"/>
      <c r="O259" s="16"/>
      <c r="P259" s="16"/>
    </row>
    <row r="260" spans="1:16" ht="17.25" customHeight="1" x14ac:dyDescent="0.25">
      <c r="A260" s="16"/>
      <c r="B260" s="16"/>
      <c r="C260" s="16"/>
      <c r="D260" s="16"/>
      <c r="E260" s="16"/>
      <c r="F260" s="16"/>
      <c r="G260" s="381"/>
      <c r="I260" s="16"/>
      <c r="J260" s="16"/>
      <c r="K260" s="16"/>
      <c r="L260" s="16"/>
      <c r="M260" s="16"/>
      <c r="N260" s="16"/>
      <c r="O260" s="16"/>
      <c r="P260" s="16"/>
    </row>
    <row r="261" spans="1:16" ht="17.25" customHeight="1" x14ac:dyDescent="0.25">
      <c r="A261" s="16"/>
      <c r="B261" s="16"/>
      <c r="C261" s="16"/>
      <c r="D261" s="16"/>
      <c r="E261" s="16"/>
      <c r="F261" s="16"/>
      <c r="G261" s="381"/>
      <c r="I261" s="16"/>
      <c r="J261" s="16"/>
      <c r="K261" s="16"/>
      <c r="L261" s="16"/>
      <c r="M261" s="16"/>
      <c r="N261" s="16"/>
      <c r="O261" s="16"/>
      <c r="P261" s="16"/>
    </row>
    <row r="262" spans="1:16" ht="17.25" customHeight="1" x14ac:dyDescent="0.25">
      <c r="A262" s="16"/>
      <c r="B262" s="16"/>
      <c r="C262" s="16"/>
      <c r="D262" s="16"/>
      <c r="E262" s="16"/>
      <c r="F262" s="16"/>
      <c r="G262" s="381"/>
      <c r="I262" s="16"/>
      <c r="J262" s="16"/>
      <c r="K262" s="16"/>
      <c r="L262" s="16"/>
      <c r="M262" s="16"/>
      <c r="N262" s="16"/>
      <c r="O262" s="16"/>
      <c r="P262" s="16"/>
    </row>
    <row r="263" spans="1:16" ht="17.25" customHeight="1" x14ac:dyDescent="0.25">
      <c r="A263" s="16"/>
      <c r="B263" s="16"/>
      <c r="C263" s="16"/>
      <c r="D263" s="16"/>
      <c r="E263" s="16"/>
      <c r="F263" s="16"/>
      <c r="G263" s="381"/>
      <c r="I263" s="16"/>
      <c r="J263" s="16"/>
      <c r="K263" s="16"/>
      <c r="L263" s="16"/>
      <c r="M263" s="16"/>
      <c r="N263" s="16"/>
      <c r="O263" s="16"/>
      <c r="P263" s="16"/>
    </row>
    <row r="264" spans="1:16" ht="17.25" customHeight="1" x14ac:dyDescent="0.25">
      <c r="A264" s="16"/>
      <c r="B264" s="16"/>
      <c r="C264" s="16"/>
      <c r="D264" s="16"/>
      <c r="E264" s="16"/>
      <c r="F264" s="16"/>
      <c r="G264" s="381"/>
      <c r="I264" s="16"/>
      <c r="J264" s="16"/>
      <c r="K264" s="16"/>
      <c r="L264" s="16"/>
      <c r="M264" s="16"/>
      <c r="N264" s="16"/>
      <c r="O264" s="16"/>
      <c r="P264" s="16"/>
    </row>
    <row r="265" spans="1:16" ht="17.25" customHeight="1" x14ac:dyDescent="0.25">
      <c r="A265" s="16"/>
      <c r="B265" s="16"/>
      <c r="C265" s="16"/>
      <c r="D265" s="16"/>
      <c r="E265" s="16"/>
      <c r="F265" s="16"/>
      <c r="G265" s="381"/>
      <c r="I265" s="16"/>
      <c r="J265" s="16"/>
      <c r="K265" s="16"/>
      <c r="L265" s="16"/>
      <c r="M265" s="16"/>
      <c r="N265" s="16"/>
      <c r="O265" s="16"/>
      <c r="P265" s="16"/>
    </row>
    <row r="266" spans="1:16" ht="17.25" customHeight="1" x14ac:dyDescent="0.25">
      <c r="A266" s="16"/>
      <c r="B266" s="16"/>
      <c r="C266" s="16"/>
      <c r="D266" s="16"/>
      <c r="E266" s="16"/>
      <c r="F266" s="16"/>
      <c r="G266" s="381"/>
      <c r="I266" s="16"/>
      <c r="J266" s="16"/>
      <c r="K266" s="16"/>
      <c r="L266" s="16"/>
      <c r="M266" s="16"/>
      <c r="N266" s="16"/>
      <c r="O266" s="16"/>
      <c r="P266" s="16"/>
    </row>
    <row r="267" spans="1:16" ht="17.25" customHeight="1" x14ac:dyDescent="0.25">
      <c r="A267" s="16"/>
      <c r="B267" s="16"/>
      <c r="C267" s="16"/>
      <c r="D267" s="16"/>
      <c r="E267" s="16"/>
      <c r="F267" s="16"/>
      <c r="G267" s="381"/>
      <c r="I267" s="16"/>
      <c r="J267" s="16"/>
      <c r="K267" s="16"/>
      <c r="L267" s="16"/>
      <c r="M267" s="16"/>
      <c r="N267" s="16"/>
      <c r="O267" s="16"/>
      <c r="P267" s="16"/>
    </row>
    <row r="268" spans="1:16" ht="17.25" customHeight="1" x14ac:dyDescent="0.25">
      <c r="A268" s="16"/>
      <c r="B268" s="16"/>
      <c r="C268" s="16"/>
      <c r="D268" s="16"/>
      <c r="E268" s="16"/>
      <c r="F268" s="16"/>
      <c r="G268" s="381"/>
      <c r="I268" s="16"/>
      <c r="J268" s="16"/>
      <c r="K268" s="16"/>
      <c r="L268" s="16"/>
      <c r="M268" s="16"/>
      <c r="N268" s="16"/>
      <c r="O268" s="16"/>
      <c r="P268" s="16"/>
    </row>
    <row r="269" spans="1:16" ht="17.25" customHeight="1" x14ac:dyDescent="0.25">
      <c r="A269" s="16"/>
      <c r="B269" s="16"/>
      <c r="C269" s="16"/>
      <c r="D269" s="16"/>
      <c r="E269" s="16"/>
      <c r="F269" s="16"/>
      <c r="G269" s="381"/>
      <c r="I269" s="16"/>
      <c r="J269" s="16"/>
      <c r="K269" s="16"/>
      <c r="L269" s="16"/>
      <c r="M269" s="16"/>
      <c r="N269" s="16"/>
      <c r="O269" s="16"/>
      <c r="P269" s="16"/>
    </row>
    <row r="270" spans="1:16" ht="17.25" customHeight="1" x14ac:dyDescent="0.25">
      <c r="A270" s="16"/>
      <c r="B270" s="16"/>
      <c r="C270" s="16"/>
      <c r="D270" s="16"/>
      <c r="E270" s="16"/>
      <c r="F270" s="16"/>
      <c r="G270" s="381"/>
      <c r="I270" s="16"/>
      <c r="J270" s="16"/>
      <c r="K270" s="16"/>
      <c r="L270" s="16"/>
      <c r="M270" s="16"/>
      <c r="N270" s="16"/>
      <c r="O270" s="16"/>
      <c r="P270" s="16"/>
    </row>
    <row r="271" spans="1:16" ht="17.25" customHeight="1" x14ac:dyDescent="0.25">
      <c r="A271" s="16"/>
      <c r="B271" s="16"/>
      <c r="C271" s="16"/>
      <c r="D271" s="16"/>
      <c r="E271" s="16"/>
      <c r="F271" s="16"/>
      <c r="G271" s="381"/>
      <c r="I271" s="16"/>
      <c r="J271" s="16"/>
      <c r="K271" s="16"/>
      <c r="L271" s="16"/>
      <c r="M271" s="16"/>
      <c r="N271" s="16"/>
      <c r="O271" s="16"/>
      <c r="P271" s="16"/>
    </row>
    <row r="272" spans="1:16" ht="17.25" customHeight="1" x14ac:dyDescent="0.25">
      <c r="A272" s="16"/>
      <c r="B272" s="16"/>
      <c r="C272" s="16"/>
      <c r="D272" s="16"/>
      <c r="E272" s="16"/>
      <c r="F272" s="16"/>
      <c r="G272" s="381"/>
      <c r="I272" s="16"/>
      <c r="J272" s="16"/>
      <c r="K272" s="16"/>
      <c r="L272" s="16"/>
      <c r="M272" s="16"/>
      <c r="N272" s="16"/>
      <c r="O272" s="16"/>
      <c r="P272" s="16"/>
    </row>
    <row r="273" spans="1:16" ht="17.25" customHeight="1" x14ac:dyDescent="0.25">
      <c r="A273" s="16"/>
      <c r="B273" s="16"/>
      <c r="C273" s="16"/>
      <c r="D273" s="16"/>
      <c r="E273" s="16"/>
      <c r="F273" s="16"/>
      <c r="G273" s="381"/>
      <c r="I273" s="16"/>
      <c r="J273" s="16"/>
      <c r="K273" s="16"/>
      <c r="L273" s="16"/>
      <c r="M273" s="16"/>
      <c r="N273" s="16"/>
      <c r="O273" s="16"/>
      <c r="P273" s="16"/>
    </row>
    <row r="274" spans="1:16" ht="17.25" customHeight="1" x14ac:dyDescent="0.25">
      <c r="A274" s="16"/>
      <c r="B274" s="16"/>
      <c r="C274" s="16"/>
      <c r="D274" s="16"/>
      <c r="E274" s="16"/>
      <c r="F274" s="16"/>
      <c r="G274" s="381"/>
      <c r="I274" s="16"/>
      <c r="J274" s="16"/>
      <c r="K274" s="16"/>
      <c r="L274" s="16"/>
      <c r="M274" s="16"/>
      <c r="N274" s="16"/>
      <c r="O274" s="16"/>
      <c r="P274" s="16"/>
    </row>
    <row r="275" spans="1:16" ht="17.25" customHeight="1" x14ac:dyDescent="0.25">
      <c r="A275" s="16"/>
      <c r="B275" s="16"/>
      <c r="C275" s="16"/>
      <c r="D275" s="16"/>
      <c r="E275" s="16"/>
      <c r="F275" s="16"/>
      <c r="G275" s="381"/>
      <c r="I275" s="16"/>
      <c r="J275" s="16"/>
      <c r="K275" s="16"/>
      <c r="L275" s="16"/>
      <c r="M275" s="16"/>
      <c r="N275" s="16"/>
      <c r="O275" s="16"/>
      <c r="P275" s="16"/>
    </row>
    <row r="276" spans="1:16" ht="17.25" customHeight="1" x14ac:dyDescent="0.25">
      <c r="A276" s="16"/>
      <c r="B276" s="16"/>
      <c r="C276" s="16"/>
      <c r="D276" s="16"/>
      <c r="E276" s="16"/>
      <c r="F276" s="16"/>
      <c r="G276" s="381"/>
      <c r="I276" s="16"/>
      <c r="J276" s="16"/>
      <c r="K276" s="16"/>
      <c r="L276" s="16"/>
      <c r="M276" s="16"/>
      <c r="N276" s="16"/>
      <c r="O276" s="16"/>
      <c r="P276" s="16"/>
    </row>
    <row r="277" spans="1:16" ht="17.25" customHeight="1" x14ac:dyDescent="0.25">
      <c r="A277" s="16"/>
      <c r="B277" s="16"/>
      <c r="C277" s="16"/>
      <c r="D277" s="16"/>
      <c r="E277" s="16"/>
      <c r="F277" s="16"/>
      <c r="G277" s="381"/>
      <c r="I277" s="16"/>
      <c r="J277" s="16"/>
      <c r="K277" s="16"/>
      <c r="L277" s="16"/>
      <c r="M277" s="16"/>
      <c r="N277" s="16"/>
      <c r="O277" s="16"/>
      <c r="P277" s="16"/>
    </row>
    <row r="278" spans="1:16" ht="17.25" customHeight="1" x14ac:dyDescent="0.25">
      <c r="A278" s="16"/>
      <c r="B278" s="16"/>
      <c r="C278" s="16"/>
      <c r="D278" s="16"/>
      <c r="E278" s="16"/>
      <c r="F278" s="16"/>
      <c r="G278" s="381"/>
      <c r="I278" s="16"/>
      <c r="J278" s="16"/>
      <c r="K278" s="16"/>
      <c r="L278" s="16"/>
      <c r="M278" s="16"/>
      <c r="N278" s="16"/>
      <c r="O278" s="16"/>
      <c r="P278" s="16"/>
    </row>
    <row r="279" spans="1:16" ht="17.25" customHeight="1" x14ac:dyDescent="0.25">
      <c r="A279" s="16"/>
      <c r="B279" s="16"/>
      <c r="C279" s="16"/>
      <c r="D279" s="16"/>
      <c r="E279" s="16"/>
      <c r="F279" s="16"/>
      <c r="G279" s="381"/>
      <c r="I279" s="16"/>
      <c r="J279" s="16"/>
      <c r="K279" s="16"/>
      <c r="L279" s="16"/>
      <c r="M279" s="16"/>
      <c r="N279" s="16"/>
      <c r="O279" s="16"/>
      <c r="P279" s="16"/>
    </row>
    <row r="280" spans="1:16" ht="17.25" customHeight="1" x14ac:dyDescent="0.25">
      <c r="A280" s="16"/>
      <c r="B280" s="16"/>
      <c r="C280" s="16"/>
      <c r="D280" s="16"/>
      <c r="E280" s="16"/>
      <c r="F280" s="16"/>
      <c r="G280" s="381"/>
      <c r="I280" s="16"/>
      <c r="J280" s="16"/>
      <c r="K280" s="16"/>
      <c r="L280" s="16"/>
      <c r="M280" s="16"/>
      <c r="N280" s="16"/>
      <c r="O280" s="16"/>
      <c r="P280" s="16"/>
    </row>
    <row r="281" spans="1:16" ht="17.25" customHeight="1" x14ac:dyDescent="0.25">
      <c r="A281" s="16"/>
      <c r="B281" s="16"/>
      <c r="C281" s="16"/>
      <c r="D281" s="16"/>
      <c r="E281" s="16"/>
      <c r="F281" s="16"/>
      <c r="G281" s="381"/>
      <c r="I281" s="16"/>
      <c r="J281" s="16"/>
      <c r="K281" s="16"/>
      <c r="L281" s="16"/>
      <c r="M281" s="16"/>
      <c r="N281" s="16"/>
      <c r="O281" s="16"/>
      <c r="P281" s="16"/>
    </row>
    <row r="282" spans="1:16" ht="17.25" customHeight="1" x14ac:dyDescent="0.25">
      <c r="A282" s="16"/>
      <c r="B282" s="16"/>
      <c r="C282" s="16"/>
      <c r="D282" s="16"/>
      <c r="E282" s="16"/>
      <c r="F282" s="16"/>
      <c r="G282" s="381"/>
      <c r="I282" s="16"/>
      <c r="J282" s="16"/>
      <c r="K282" s="16"/>
      <c r="L282" s="16"/>
      <c r="M282" s="16"/>
      <c r="N282" s="16"/>
      <c r="O282" s="16"/>
      <c r="P282" s="16"/>
    </row>
    <row r="283" spans="1:16" ht="17.25" customHeight="1" x14ac:dyDescent="0.25">
      <c r="A283" s="16"/>
      <c r="B283" s="16"/>
      <c r="C283" s="16"/>
      <c r="D283" s="16"/>
      <c r="E283" s="16"/>
      <c r="F283" s="16"/>
      <c r="G283" s="381"/>
      <c r="I283" s="16"/>
      <c r="J283" s="16"/>
      <c r="K283" s="16"/>
      <c r="L283" s="16"/>
      <c r="M283" s="16"/>
      <c r="N283" s="16"/>
      <c r="O283" s="16"/>
      <c r="P283" s="16"/>
    </row>
    <row r="284" spans="1:16" ht="17.25" customHeight="1" x14ac:dyDescent="0.25">
      <c r="A284" s="16"/>
      <c r="B284" s="16"/>
      <c r="C284" s="16"/>
      <c r="D284" s="16"/>
      <c r="E284" s="16"/>
      <c r="F284" s="16"/>
      <c r="G284" s="381"/>
      <c r="I284" s="16"/>
      <c r="J284" s="16"/>
      <c r="K284" s="16"/>
      <c r="L284" s="16"/>
      <c r="M284" s="16"/>
      <c r="N284" s="16"/>
      <c r="O284" s="16"/>
      <c r="P284" s="16"/>
    </row>
    <row r="285" spans="1:16" ht="17.25" customHeight="1" x14ac:dyDescent="0.25">
      <c r="A285" s="16"/>
      <c r="B285" s="16"/>
      <c r="C285" s="16"/>
      <c r="D285" s="16"/>
      <c r="E285" s="16"/>
      <c r="F285" s="16"/>
      <c r="G285" s="381"/>
      <c r="I285" s="16"/>
      <c r="J285" s="16"/>
      <c r="K285" s="16"/>
      <c r="L285" s="16"/>
      <c r="M285" s="16"/>
      <c r="N285" s="16"/>
      <c r="O285" s="16"/>
      <c r="P285" s="16"/>
    </row>
    <row r="286" spans="1:16" ht="17.25" customHeight="1" x14ac:dyDescent="0.25">
      <c r="A286" s="16"/>
      <c r="B286" s="16"/>
      <c r="C286" s="16"/>
      <c r="D286" s="16"/>
      <c r="E286" s="16"/>
      <c r="F286" s="16"/>
      <c r="G286" s="381"/>
      <c r="I286" s="16"/>
      <c r="J286" s="16"/>
      <c r="K286" s="16"/>
      <c r="L286" s="16"/>
      <c r="M286" s="16"/>
      <c r="N286" s="16"/>
      <c r="O286" s="16"/>
      <c r="P286" s="16"/>
    </row>
    <row r="287" spans="1:16" ht="17.25" customHeight="1" x14ac:dyDescent="0.25">
      <c r="A287" s="16"/>
      <c r="B287" s="16"/>
      <c r="C287" s="16"/>
      <c r="D287" s="16"/>
      <c r="E287" s="16"/>
      <c r="F287" s="16"/>
      <c r="G287" s="381"/>
      <c r="I287" s="16"/>
      <c r="J287" s="16"/>
      <c r="K287" s="16"/>
      <c r="L287" s="16"/>
      <c r="M287" s="16"/>
      <c r="N287" s="16"/>
      <c r="O287" s="16"/>
      <c r="P287" s="16"/>
    </row>
    <row r="288" spans="1:16" ht="17.25" customHeight="1" x14ac:dyDescent="0.25">
      <c r="A288" s="16"/>
      <c r="B288" s="16"/>
      <c r="C288" s="16"/>
      <c r="D288" s="16"/>
      <c r="E288" s="16"/>
      <c r="F288" s="16"/>
      <c r="G288" s="381"/>
      <c r="I288" s="16"/>
      <c r="J288" s="16"/>
      <c r="K288" s="16"/>
      <c r="L288" s="16"/>
      <c r="M288" s="16"/>
      <c r="N288" s="16"/>
      <c r="O288" s="16"/>
      <c r="P288" s="16"/>
    </row>
    <row r="289" spans="1:16" ht="17.25" customHeight="1" x14ac:dyDescent="0.25">
      <c r="A289" s="16"/>
      <c r="B289" s="16"/>
      <c r="C289" s="16"/>
      <c r="D289" s="16"/>
      <c r="E289" s="16"/>
      <c r="F289" s="16"/>
      <c r="G289" s="381"/>
      <c r="I289" s="16"/>
      <c r="J289" s="16"/>
      <c r="K289" s="16"/>
      <c r="L289" s="16"/>
      <c r="M289" s="16"/>
      <c r="N289" s="16"/>
      <c r="O289" s="16"/>
      <c r="P289" s="16"/>
    </row>
    <row r="290" spans="1:16" ht="17.25" customHeight="1" x14ac:dyDescent="0.25">
      <c r="A290" s="16"/>
      <c r="B290" s="16"/>
      <c r="C290" s="16"/>
      <c r="D290" s="16"/>
      <c r="E290" s="16"/>
      <c r="F290" s="16"/>
      <c r="G290" s="381"/>
      <c r="I290" s="16"/>
      <c r="J290" s="16"/>
      <c r="K290" s="16"/>
      <c r="L290" s="16"/>
      <c r="M290" s="16"/>
      <c r="N290" s="16"/>
      <c r="O290" s="16"/>
      <c r="P290" s="16"/>
    </row>
    <row r="291" spans="1:16" ht="17.25" customHeight="1" x14ac:dyDescent="0.25">
      <c r="A291" s="16"/>
      <c r="B291" s="16"/>
      <c r="C291" s="16"/>
      <c r="D291" s="16"/>
      <c r="E291" s="16"/>
      <c r="F291" s="16"/>
      <c r="G291" s="381"/>
      <c r="I291" s="16"/>
      <c r="J291" s="16"/>
      <c r="K291" s="16"/>
      <c r="L291" s="16"/>
      <c r="M291" s="16"/>
      <c r="N291" s="16"/>
      <c r="O291" s="16"/>
      <c r="P291" s="16"/>
    </row>
    <row r="292" spans="1:16" ht="17.25" customHeight="1" x14ac:dyDescent="0.25">
      <c r="A292" s="16"/>
      <c r="B292" s="16"/>
      <c r="C292" s="16"/>
      <c r="D292" s="16"/>
      <c r="E292" s="16"/>
      <c r="F292" s="16"/>
      <c r="G292" s="381"/>
      <c r="I292" s="16"/>
      <c r="J292" s="16"/>
      <c r="K292" s="16"/>
      <c r="L292" s="16"/>
      <c r="M292" s="16"/>
      <c r="N292" s="16"/>
      <c r="O292" s="16"/>
      <c r="P292" s="16"/>
    </row>
    <row r="293" spans="1:16" ht="17.25" customHeight="1" x14ac:dyDescent="0.25">
      <c r="A293" s="16"/>
      <c r="B293" s="16"/>
      <c r="C293" s="16"/>
      <c r="D293" s="16"/>
      <c r="E293" s="16"/>
      <c r="F293" s="16"/>
      <c r="G293" s="381"/>
      <c r="I293" s="16"/>
      <c r="J293" s="16"/>
      <c r="K293" s="16"/>
      <c r="L293" s="16"/>
      <c r="M293" s="16"/>
      <c r="N293" s="16"/>
      <c r="O293" s="16"/>
      <c r="P293" s="16"/>
    </row>
    <row r="294" spans="1:16" ht="17.25" customHeight="1" x14ac:dyDescent="0.25">
      <c r="A294" s="16"/>
      <c r="B294" s="16"/>
      <c r="C294" s="16"/>
      <c r="D294" s="16"/>
      <c r="E294" s="16"/>
      <c r="F294" s="16"/>
      <c r="G294" s="381"/>
      <c r="I294" s="16"/>
      <c r="J294" s="16"/>
      <c r="K294" s="16"/>
      <c r="L294" s="16"/>
      <c r="M294" s="16"/>
      <c r="N294" s="16"/>
      <c r="O294" s="16"/>
      <c r="P294" s="16"/>
    </row>
    <row r="295" spans="1:16" ht="17.25" customHeight="1" x14ac:dyDescent="0.25">
      <c r="A295" s="16"/>
      <c r="B295" s="16"/>
      <c r="C295" s="16"/>
      <c r="D295" s="16"/>
      <c r="E295" s="16"/>
      <c r="F295" s="16"/>
      <c r="G295" s="381"/>
      <c r="I295" s="16"/>
      <c r="J295" s="16"/>
      <c r="K295" s="16"/>
      <c r="L295" s="16"/>
      <c r="M295" s="16"/>
      <c r="N295" s="16"/>
      <c r="O295" s="16"/>
      <c r="P295" s="16"/>
    </row>
    <row r="296" spans="1:16" ht="17.25" customHeight="1" x14ac:dyDescent="0.25">
      <c r="A296" s="16"/>
      <c r="B296" s="16"/>
      <c r="C296" s="16"/>
      <c r="D296" s="16"/>
      <c r="E296" s="16"/>
      <c r="F296" s="16"/>
      <c r="G296" s="381"/>
      <c r="I296" s="16"/>
      <c r="J296" s="16"/>
      <c r="K296" s="16"/>
      <c r="L296" s="16"/>
      <c r="M296" s="16"/>
      <c r="N296" s="16"/>
      <c r="O296" s="16"/>
      <c r="P296" s="16"/>
    </row>
    <row r="297" spans="1:16" ht="17.25" customHeight="1" x14ac:dyDescent="0.25">
      <c r="A297" s="16"/>
      <c r="B297" s="16"/>
      <c r="C297" s="16"/>
      <c r="D297" s="16"/>
      <c r="E297" s="16"/>
      <c r="F297" s="16"/>
      <c r="G297" s="381"/>
      <c r="I297" s="16"/>
      <c r="J297" s="16"/>
      <c r="K297" s="16"/>
      <c r="L297" s="16"/>
      <c r="M297" s="16"/>
      <c r="N297" s="16"/>
      <c r="O297" s="16"/>
      <c r="P297" s="16"/>
    </row>
    <row r="298" spans="1:16" ht="17.25" customHeight="1" x14ac:dyDescent="0.25">
      <c r="A298" s="16"/>
      <c r="B298" s="16"/>
      <c r="C298" s="16"/>
      <c r="D298" s="16"/>
      <c r="E298" s="16"/>
      <c r="F298" s="16"/>
      <c r="G298" s="381"/>
      <c r="I298" s="16"/>
      <c r="J298" s="16"/>
      <c r="K298" s="16"/>
      <c r="L298" s="16"/>
      <c r="M298" s="16"/>
      <c r="N298" s="16"/>
      <c r="O298" s="16"/>
      <c r="P298" s="16"/>
    </row>
    <row r="299" spans="1:16" ht="17.25" customHeight="1" x14ac:dyDescent="0.25">
      <c r="A299" s="16"/>
      <c r="B299" s="16"/>
      <c r="C299" s="16"/>
      <c r="D299" s="16"/>
      <c r="E299" s="16"/>
      <c r="F299" s="16"/>
      <c r="G299" s="381"/>
      <c r="I299" s="16"/>
      <c r="J299" s="16"/>
      <c r="K299" s="16"/>
      <c r="L299" s="16"/>
      <c r="M299" s="16"/>
      <c r="N299" s="16"/>
      <c r="O299" s="16"/>
      <c r="P299" s="16"/>
    </row>
    <row r="300" spans="1:16" ht="17.25" customHeight="1" x14ac:dyDescent="0.25">
      <c r="A300" s="16"/>
      <c r="B300" s="16"/>
      <c r="C300" s="16"/>
      <c r="D300" s="16"/>
      <c r="E300" s="16"/>
      <c r="F300" s="16"/>
      <c r="G300" s="381"/>
      <c r="I300" s="16"/>
      <c r="J300" s="16"/>
      <c r="K300" s="16"/>
      <c r="L300" s="16"/>
      <c r="M300" s="16"/>
      <c r="N300" s="16"/>
      <c r="O300" s="16"/>
      <c r="P300" s="16"/>
    </row>
    <row r="301" spans="1:16" ht="17.25" customHeight="1" x14ac:dyDescent="0.25">
      <c r="A301" s="16"/>
      <c r="B301" s="16"/>
      <c r="C301" s="16"/>
      <c r="D301" s="16"/>
      <c r="E301" s="16"/>
      <c r="F301" s="16"/>
      <c r="G301" s="381"/>
      <c r="I301" s="16"/>
      <c r="J301" s="16"/>
      <c r="K301" s="16"/>
      <c r="L301" s="16"/>
      <c r="M301" s="16"/>
      <c r="N301" s="16"/>
      <c r="O301" s="16"/>
      <c r="P301" s="16"/>
    </row>
    <row r="302" spans="1:16" ht="17.25" customHeight="1" x14ac:dyDescent="0.25">
      <c r="A302" s="16"/>
      <c r="B302" s="16"/>
      <c r="C302" s="16"/>
      <c r="D302" s="16"/>
      <c r="E302" s="16"/>
      <c r="F302" s="16"/>
      <c r="G302" s="381"/>
      <c r="I302" s="16"/>
      <c r="J302" s="16"/>
      <c r="K302" s="16"/>
      <c r="L302" s="16"/>
      <c r="M302" s="16"/>
      <c r="N302" s="16"/>
      <c r="O302" s="16"/>
      <c r="P302" s="16"/>
    </row>
    <row r="303" spans="1:16" ht="17.25" customHeight="1" x14ac:dyDescent="0.25">
      <c r="A303" s="16"/>
      <c r="B303" s="16"/>
      <c r="C303" s="16"/>
      <c r="D303" s="16"/>
      <c r="E303" s="16"/>
      <c r="F303" s="16"/>
      <c r="G303" s="381"/>
      <c r="I303" s="16"/>
      <c r="J303" s="16"/>
      <c r="K303" s="16"/>
      <c r="L303" s="16"/>
      <c r="M303" s="16"/>
      <c r="N303" s="16"/>
      <c r="O303" s="16"/>
      <c r="P303" s="16"/>
    </row>
    <row r="304" spans="1:16" ht="17.25" customHeight="1" x14ac:dyDescent="0.25">
      <c r="A304" s="16"/>
      <c r="B304" s="16"/>
      <c r="C304" s="16"/>
      <c r="D304" s="16"/>
      <c r="E304" s="16"/>
      <c r="F304" s="16"/>
      <c r="G304" s="381"/>
      <c r="I304" s="16"/>
      <c r="J304" s="16"/>
      <c r="K304" s="16"/>
      <c r="L304" s="16"/>
      <c r="M304" s="16"/>
      <c r="N304" s="16"/>
      <c r="O304" s="16"/>
      <c r="P304" s="16"/>
    </row>
    <row r="305" spans="1:17" ht="17.25" customHeight="1" x14ac:dyDescent="0.25">
      <c r="A305" s="16"/>
      <c r="B305" s="16"/>
      <c r="C305" s="16"/>
      <c r="D305" s="16"/>
      <c r="E305" s="16"/>
      <c r="F305" s="16"/>
      <c r="G305" s="381"/>
      <c r="I305" s="16"/>
      <c r="J305" s="16"/>
      <c r="K305" s="16"/>
      <c r="L305" s="16"/>
      <c r="M305" s="16"/>
      <c r="N305" s="16"/>
      <c r="O305" s="16"/>
      <c r="P305" s="16"/>
    </row>
    <row r="306" spans="1:17" ht="17.25" customHeight="1" x14ac:dyDescent="0.25">
      <c r="A306" s="16"/>
      <c r="B306" s="16"/>
      <c r="C306" s="16"/>
      <c r="D306" s="16"/>
      <c r="E306" s="16"/>
      <c r="F306" s="16"/>
      <c r="G306" s="381"/>
      <c r="I306" s="16"/>
      <c r="J306" s="16"/>
      <c r="K306" s="16"/>
      <c r="L306" s="16"/>
      <c r="M306" s="16"/>
      <c r="N306" s="16"/>
      <c r="O306" s="16"/>
      <c r="P306" s="16"/>
    </row>
    <row r="307" spans="1:17" ht="17.25" customHeight="1" x14ac:dyDescent="0.25">
      <c r="A307" s="16"/>
      <c r="B307" s="16"/>
      <c r="C307" s="16"/>
      <c r="D307" s="16"/>
      <c r="E307" s="16"/>
      <c r="F307" s="16"/>
      <c r="G307" s="381"/>
      <c r="I307" s="16"/>
      <c r="J307" s="16"/>
      <c r="K307" s="16"/>
      <c r="L307" s="16"/>
      <c r="M307" s="16"/>
      <c r="N307" s="16"/>
      <c r="O307" s="16"/>
      <c r="P307" s="16"/>
    </row>
    <row r="308" spans="1:17" ht="17.25" customHeight="1" x14ac:dyDescent="0.25">
      <c r="A308" s="16"/>
      <c r="B308" s="16"/>
      <c r="C308" s="16"/>
      <c r="D308" s="16"/>
      <c r="E308" s="16"/>
      <c r="F308" s="16"/>
      <c r="G308" s="381"/>
      <c r="I308" s="16"/>
      <c r="J308" s="16"/>
      <c r="K308" s="16"/>
      <c r="L308" s="16"/>
      <c r="M308" s="16"/>
      <c r="N308" s="16"/>
      <c r="O308" s="16"/>
      <c r="P308" s="16"/>
    </row>
    <row r="309" spans="1:17" ht="17.25" customHeight="1" x14ac:dyDescent="0.25">
      <c r="A309" s="16"/>
      <c r="B309" s="16"/>
      <c r="C309" s="16"/>
      <c r="D309" s="16"/>
      <c r="E309" s="16"/>
      <c r="F309" s="16"/>
      <c r="G309" s="381"/>
      <c r="I309" s="16"/>
      <c r="J309" s="16"/>
      <c r="K309" s="16"/>
      <c r="L309" s="16"/>
      <c r="M309" s="16"/>
      <c r="N309" s="16"/>
      <c r="O309" s="16"/>
      <c r="P309" s="16"/>
    </row>
    <row r="310" spans="1:17" ht="17.25" customHeight="1" x14ac:dyDescent="0.25">
      <c r="A310" s="16"/>
      <c r="B310" s="16"/>
      <c r="C310" s="16"/>
      <c r="D310" s="16"/>
      <c r="E310" s="16"/>
      <c r="F310" s="16"/>
      <c r="G310" s="381"/>
      <c r="I310" s="16"/>
      <c r="J310" s="16"/>
      <c r="K310" s="16"/>
      <c r="L310" s="16"/>
      <c r="M310" s="16"/>
      <c r="N310" s="16"/>
      <c r="O310" s="16"/>
      <c r="P310" s="16"/>
    </row>
    <row r="311" spans="1:17" ht="17.25" customHeight="1" x14ac:dyDescent="0.25">
      <c r="A311" s="16"/>
      <c r="B311" s="16"/>
      <c r="C311" s="16"/>
      <c r="D311" s="16"/>
      <c r="E311" s="16"/>
      <c r="F311" s="16"/>
      <c r="G311" s="381"/>
      <c r="I311" s="16"/>
      <c r="J311" s="16"/>
      <c r="K311" s="16"/>
      <c r="L311" s="16"/>
      <c r="M311" s="16"/>
      <c r="N311" s="16"/>
      <c r="O311" s="16"/>
      <c r="P311" s="16"/>
    </row>
    <row r="312" spans="1:17" ht="17.25" customHeight="1" x14ac:dyDescent="0.25">
      <c r="A312" s="16"/>
      <c r="B312" s="16"/>
      <c r="C312" s="16"/>
      <c r="D312" s="16"/>
      <c r="E312" s="16"/>
      <c r="F312" s="16"/>
      <c r="G312" s="381"/>
      <c r="I312" s="16"/>
      <c r="J312" s="16"/>
      <c r="K312" s="16"/>
      <c r="L312" s="16"/>
      <c r="M312" s="16"/>
      <c r="N312" s="16"/>
      <c r="O312" s="16"/>
      <c r="P312" s="16"/>
    </row>
    <row r="313" spans="1:17" ht="17.25" customHeight="1" x14ac:dyDescent="0.25">
      <c r="A313" s="16"/>
      <c r="B313" s="16"/>
      <c r="C313" s="16"/>
      <c r="D313" s="16"/>
      <c r="E313" s="16"/>
      <c r="F313" s="16"/>
      <c r="G313" s="381"/>
      <c r="I313" s="16"/>
      <c r="J313" s="16"/>
      <c r="K313" s="16"/>
      <c r="L313" s="16"/>
      <c r="M313" s="16"/>
      <c r="N313" s="16"/>
      <c r="O313" s="16"/>
      <c r="P313" s="16"/>
    </row>
    <row r="314" spans="1:17" ht="17.25" customHeight="1" x14ac:dyDescent="0.25">
      <c r="A314" s="16"/>
      <c r="B314" s="16"/>
      <c r="C314" s="16"/>
      <c r="D314" s="16"/>
      <c r="E314" s="16"/>
      <c r="F314" s="16"/>
      <c r="G314" s="381"/>
      <c r="I314" s="16"/>
      <c r="J314" s="16"/>
      <c r="K314" s="16"/>
      <c r="L314" s="16"/>
      <c r="M314" s="16"/>
      <c r="N314" s="16"/>
      <c r="O314" s="16"/>
      <c r="P314" s="16"/>
    </row>
    <row r="315" spans="1:17" ht="17.25" customHeight="1" x14ac:dyDescent="0.25">
      <c r="A315" s="16"/>
      <c r="B315" s="16"/>
      <c r="C315" s="16"/>
      <c r="D315" s="16"/>
      <c r="E315" s="16"/>
      <c r="F315" s="16"/>
      <c r="G315" s="381"/>
      <c r="I315" s="16"/>
      <c r="J315" s="16"/>
      <c r="K315" s="16"/>
      <c r="L315" s="16"/>
      <c r="M315" s="16"/>
      <c r="N315" s="16"/>
      <c r="O315" s="16"/>
      <c r="P315" s="16"/>
    </row>
    <row r="316" spans="1:17" ht="17.25" customHeight="1" x14ac:dyDescent="0.25">
      <c r="A316" s="16"/>
      <c r="B316" s="16"/>
      <c r="C316" s="16"/>
      <c r="D316" s="16"/>
      <c r="E316" s="16"/>
      <c r="F316" s="16"/>
      <c r="G316" s="381"/>
      <c r="I316" s="16"/>
      <c r="J316" s="16"/>
      <c r="K316" s="16"/>
      <c r="L316" s="16"/>
      <c r="M316" s="16"/>
      <c r="N316" s="16"/>
      <c r="O316" s="16"/>
      <c r="P316" s="16"/>
    </row>
    <row r="317" spans="1:17" ht="17.25" customHeight="1" x14ac:dyDescent="0.25">
      <c r="A317" s="16"/>
      <c r="B317" s="16"/>
      <c r="C317" s="16"/>
      <c r="D317" s="16"/>
      <c r="E317" s="16"/>
      <c r="F317" s="16"/>
      <c r="G317" s="381"/>
      <c r="I317" s="16"/>
      <c r="J317" s="16"/>
      <c r="K317" s="16"/>
      <c r="L317" s="16"/>
      <c r="M317" s="16"/>
      <c r="N317" s="16"/>
      <c r="O317" s="16"/>
      <c r="P317" s="16"/>
    </row>
    <row r="318" spans="1:17" ht="17.25" customHeight="1" x14ac:dyDescent="0.25">
      <c r="A318" s="16"/>
      <c r="B318" s="16"/>
      <c r="C318" s="16"/>
      <c r="D318" s="16"/>
      <c r="E318" s="16"/>
      <c r="F318" s="16"/>
      <c r="G318" s="381"/>
      <c r="I318" s="16"/>
      <c r="J318" s="16"/>
      <c r="K318" s="16"/>
      <c r="L318" s="16"/>
      <c r="M318" s="16"/>
      <c r="N318" s="16"/>
      <c r="O318" s="16"/>
      <c r="Q318" s="382"/>
    </row>
    <row r="319" spans="1:17" ht="17.25" customHeight="1" x14ac:dyDescent="0.25">
      <c r="A319" s="16"/>
      <c r="B319" s="16"/>
      <c r="C319" s="16"/>
      <c r="D319" s="16"/>
      <c r="E319" s="16"/>
      <c r="F319" s="16"/>
      <c r="G319" s="381"/>
      <c r="I319" s="16"/>
      <c r="J319" s="16"/>
      <c r="K319" s="16"/>
      <c r="L319" s="16"/>
      <c r="M319" s="16"/>
      <c r="N319" s="16"/>
      <c r="O319" s="16"/>
      <c r="Q319" s="382"/>
    </row>
    <row r="320" spans="1:17" ht="17.25" customHeight="1" x14ac:dyDescent="0.25">
      <c r="A320" s="16"/>
      <c r="B320" s="16"/>
      <c r="C320" s="16"/>
      <c r="D320" s="16"/>
      <c r="E320" s="16"/>
      <c r="F320" s="16"/>
      <c r="G320" s="381"/>
      <c r="I320" s="16"/>
      <c r="J320" s="16"/>
      <c r="K320" s="16"/>
      <c r="L320" s="16"/>
      <c r="M320" s="16"/>
      <c r="N320" s="16"/>
      <c r="O320" s="16"/>
      <c r="Q320" s="382"/>
    </row>
    <row r="321" spans="1:17" ht="17.25" customHeight="1" x14ac:dyDescent="0.25">
      <c r="A321" s="16"/>
      <c r="B321" s="16"/>
      <c r="C321" s="16"/>
      <c r="D321" s="16"/>
      <c r="E321" s="16"/>
      <c r="F321" s="16"/>
      <c r="G321" s="381"/>
      <c r="I321" s="16"/>
      <c r="J321" s="16"/>
      <c r="K321" s="16"/>
      <c r="L321" s="16"/>
      <c r="M321" s="16"/>
      <c r="N321" s="16"/>
      <c r="O321" s="16"/>
      <c r="Q321" s="382"/>
    </row>
    <row r="322" spans="1:17" ht="17.25" customHeight="1" x14ac:dyDescent="0.25">
      <c r="A322" s="16"/>
      <c r="B322" s="16"/>
      <c r="C322" s="16"/>
      <c r="D322" s="16"/>
      <c r="E322" s="16"/>
      <c r="F322" s="16"/>
      <c r="G322" s="381"/>
      <c r="I322" s="16"/>
      <c r="J322" s="16"/>
      <c r="K322" s="16"/>
      <c r="L322" s="16"/>
      <c r="M322" s="16"/>
      <c r="N322" s="16"/>
      <c r="O322" s="16"/>
      <c r="Q322" s="382"/>
    </row>
    <row r="323" spans="1:17" ht="17.25" customHeight="1" x14ac:dyDescent="0.25">
      <c r="A323" s="16"/>
      <c r="B323" s="16"/>
      <c r="C323" s="16"/>
      <c r="D323" s="16"/>
      <c r="E323" s="16"/>
      <c r="F323" s="16"/>
      <c r="G323" s="381"/>
      <c r="I323" s="16"/>
      <c r="J323" s="16"/>
      <c r="K323" s="16"/>
      <c r="L323" s="16"/>
      <c r="M323" s="16"/>
      <c r="N323" s="16"/>
      <c r="O323" s="16"/>
      <c r="Q323" s="382"/>
    </row>
    <row r="324" spans="1:17" ht="17.25" customHeight="1" x14ac:dyDescent="0.25">
      <c r="A324" s="16"/>
      <c r="B324" s="16"/>
      <c r="C324" s="16"/>
      <c r="D324" s="16"/>
      <c r="E324" s="16"/>
      <c r="F324" s="16"/>
      <c r="G324" s="381"/>
      <c r="I324" s="16"/>
      <c r="J324" s="16"/>
      <c r="K324" s="16"/>
      <c r="L324" s="16"/>
      <c r="M324" s="16"/>
      <c r="N324" s="16"/>
      <c r="O324" s="16"/>
      <c r="Q324" s="382"/>
    </row>
    <row r="325" spans="1:17" ht="17.25" customHeight="1" x14ac:dyDescent="0.25">
      <c r="A325" s="16"/>
      <c r="B325" s="16"/>
      <c r="C325" s="16"/>
      <c r="D325" s="16"/>
      <c r="E325" s="16"/>
      <c r="F325" s="16"/>
      <c r="G325" s="381"/>
      <c r="I325" s="16"/>
      <c r="J325" s="16"/>
      <c r="K325" s="16"/>
      <c r="L325" s="16"/>
      <c r="M325" s="16"/>
      <c r="N325" s="16"/>
      <c r="O325" s="16"/>
      <c r="Q325" s="382"/>
    </row>
    <row r="326" spans="1:17" ht="17.25" customHeight="1" x14ac:dyDescent="0.25">
      <c r="A326" s="16"/>
      <c r="B326" s="16"/>
      <c r="C326" s="16"/>
      <c r="D326" s="16"/>
      <c r="E326" s="16"/>
      <c r="F326" s="16"/>
      <c r="G326" s="381"/>
      <c r="I326" s="16"/>
      <c r="J326" s="16"/>
      <c r="K326" s="16"/>
      <c r="L326" s="16"/>
      <c r="M326" s="16"/>
      <c r="N326" s="16"/>
      <c r="O326" s="16"/>
      <c r="Q326" s="382"/>
    </row>
    <row r="327" spans="1:17" ht="17.25" customHeight="1" x14ac:dyDescent="0.25">
      <c r="A327" s="16"/>
      <c r="B327" s="16"/>
      <c r="C327" s="16"/>
      <c r="D327" s="16"/>
      <c r="E327" s="16"/>
      <c r="F327" s="16"/>
      <c r="G327" s="381"/>
      <c r="I327" s="16"/>
      <c r="J327" s="16"/>
      <c r="K327" s="16"/>
      <c r="L327" s="16"/>
      <c r="M327" s="16"/>
      <c r="N327" s="16"/>
      <c r="O327" s="16"/>
      <c r="Q327" s="382"/>
    </row>
    <row r="328" spans="1:17" ht="17.25" customHeight="1" x14ac:dyDescent="0.25">
      <c r="A328" s="16"/>
      <c r="B328" s="16"/>
      <c r="C328" s="16"/>
      <c r="D328" s="16"/>
      <c r="E328" s="16"/>
      <c r="F328" s="16"/>
      <c r="G328" s="381"/>
      <c r="I328" s="16"/>
      <c r="J328" s="16"/>
      <c r="K328" s="16"/>
      <c r="L328" s="16"/>
      <c r="M328" s="16"/>
      <c r="N328" s="16"/>
      <c r="O328" s="16"/>
      <c r="Q328" s="382"/>
    </row>
    <row r="329" spans="1:17" ht="17.25" customHeight="1" x14ac:dyDescent="0.25">
      <c r="A329" s="16"/>
      <c r="B329" s="16"/>
      <c r="C329" s="16"/>
      <c r="D329" s="16"/>
      <c r="E329" s="16"/>
      <c r="F329" s="16"/>
      <c r="G329" s="381"/>
      <c r="I329" s="16"/>
      <c r="J329" s="16"/>
      <c r="K329" s="16"/>
      <c r="L329" s="16"/>
      <c r="M329" s="16"/>
      <c r="N329" s="16"/>
      <c r="O329" s="16"/>
      <c r="Q329" s="382"/>
    </row>
    <row r="330" spans="1:17" ht="17.25" customHeight="1" x14ac:dyDescent="0.25">
      <c r="A330" s="16"/>
      <c r="B330" s="16"/>
      <c r="C330" s="16"/>
      <c r="D330" s="16"/>
      <c r="E330" s="16"/>
      <c r="F330" s="16"/>
      <c r="G330" s="381"/>
      <c r="I330" s="16"/>
      <c r="J330" s="16"/>
      <c r="K330" s="16"/>
      <c r="L330" s="16"/>
      <c r="M330" s="16"/>
      <c r="N330" s="16"/>
      <c r="O330" s="16"/>
      <c r="Q330" s="382"/>
    </row>
    <row r="331" spans="1:17" ht="17.25" customHeight="1" x14ac:dyDescent="0.25">
      <c r="A331" s="16"/>
      <c r="B331" s="16"/>
      <c r="C331" s="16"/>
      <c r="D331" s="16"/>
      <c r="E331" s="16"/>
      <c r="F331" s="16"/>
      <c r="G331" s="381"/>
      <c r="I331" s="16"/>
      <c r="J331" s="16"/>
      <c r="K331" s="16"/>
      <c r="L331" s="16"/>
      <c r="M331" s="16"/>
      <c r="N331" s="16"/>
      <c r="O331" s="16"/>
      <c r="Q331" s="382"/>
    </row>
    <row r="332" spans="1:17" ht="17.25" customHeight="1" x14ac:dyDescent="0.25">
      <c r="A332" s="16"/>
      <c r="B332" s="16"/>
      <c r="C332" s="16"/>
      <c r="D332" s="16"/>
      <c r="E332" s="16"/>
      <c r="F332" s="16"/>
      <c r="G332" s="381"/>
      <c r="I332" s="16"/>
      <c r="J332" s="16"/>
      <c r="K332" s="16"/>
      <c r="L332" s="16"/>
      <c r="M332" s="16"/>
      <c r="N332" s="16"/>
      <c r="O332" s="16"/>
      <c r="Q332" s="382"/>
    </row>
    <row r="333" spans="1:17" ht="17.25" customHeight="1" x14ac:dyDescent="0.25">
      <c r="A333" s="16"/>
      <c r="B333" s="16"/>
      <c r="C333" s="16"/>
      <c r="D333" s="16"/>
      <c r="E333" s="16"/>
      <c r="F333" s="16"/>
      <c r="G333" s="381"/>
      <c r="I333" s="16"/>
      <c r="J333" s="16"/>
      <c r="K333" s="16"/>
      <c r="L333" s="16"/>
      <c r="M333" s="16"/>
      <c r="N333" s="16"/>
      <c r="O333" s="16"/>
      <c r="Q333" s="382"/>
    </row>
    <row r="334" spans="1:17" ht="17.25" customHeight="1" x14ac:dyDescent="0.25">
      <c r="A334" s="16"/>
      <c r="B334" s="16"/>
      <c r="C334" s="16"/>
      <c r="D334" s="16"/>
      <c r="E334" s="16"/>
      <c r="F334" s="16"/>
      <c r="G334" s="381"/>
      <c r="I334" s="16"/>
      <c r="J334" s="16"/>
      <c r="K334" s="16"/>
      <c r="L334" s="16"/>
      <c r="M334" s="16"/>
      <c r="N334" s="16"/>
      <c r="O334" s="16"/>
      <c r="Q334" s="382"/>
    </row>
    <row r="335" spans="1:17" ht="17.25" customHeight="1" x14ac:dyDescent="0.25">
      <c r="A335" s="16"/>
      <c r="B335" s="16"/>
      <c r="C335" s="16"/>
      <c r="D335" s="16"/>
      <c r="E335" s="16"/>
      <c r="F335" s="16"/>
      <c r="G335" s="381"/>
      <c r="I335" s="16"/>
      <c r="J335" s="16"/>
      <c r="K335" s="16"/>
      <c r="L335" s="16"/>
      <c r="M335" s="16"/>
      <c r="N335" s="16"/>
      <c r="O335" s="16"/>
      <c r="Q335" s="382"/>
    </row>
    <row r="336" spans="1:17" ht="17.25" customHeight="1" x14ac:dyDescent="0.25">
      <c r="A336" s="16"/>
      <c r="B336" s="16"/>
      <c r="C336" s="16"/>
      <c r="D336" s="16"/>
      <c r="E336" s="16"/>
      <c r="F336" s="16"/>
      <c r="G336" s="381"/>
      <c r="I336" s="16"/>
      <c r="J336" s="16"/>
      <c r="K336" s="16"/>
      <c r="L336" s="16"/>
      <c r="M336" s="16"/>
      <c r="N336" s="16"/>
      <c r="O336" s="16"/>
      <c r="Q336" s="382"/>
    </row>
    <row r="337" spans="1:17" ht="17.25" customHeight="1" x14ac:dyDescent="0.25">
      <c r="A337" s="16"/>
      <c r="B337" s="16"/>
      <c r="C337" s="16"/>
      <c r="D337" s="16"/>
      <c r="E337" s="16"/>
      <c r="F337" s="16"/>
      <c r="G337" s="381"/>
      <c r="I337" s="16"/>
      <c r="J337" s="16"/>
      <c r="K337" s="16"/>
      <c r="L337" s="16"/>
      <c r="M337" s="16"/>
      <c r="N337" s="16"/>
      <c r="O337" s="16"/>
      <c r="Q337" s="382"/>
    </row>
    <row r="338" spans="1:17" ht="17.25" customHeight="1" x14ac:dyDescent="0.25">
      <c r="A338" s="16"/>
      <c r="B338" s="16"/>
      <c r="C338" s="16"/>
      <c r="D338" s="16"/>
      <c r="E338" s="16"/>
      <c r="F338" s="16"/>
      <c r="G338" s="381"/>
      <c r="I338" s="16"/>
      <c r="J338" s="16"/>
      <c r="K338" s="16"/>
      <c r="L338" s="16"/>
      <c r="M338" s="16"/>
      <c r="N338" s="16"/>
      <c r="O338" s="16"/>
      <c r="Q338" s="382"/>
    </row>
    <row r="339" spans="1:17" ht="17.25" customHeight="1" x14ac:dyDescent="0.25">
      <c r="A339" s="16"/>
      <c r="B339" s="16"/>
      <c r="C339" s="16"/>
      <c r="D339" s="16"/>
      <c r="E339" s="16"/>
      <c r="F339" s="16"/>
      <c r="G339" s="381"/>
      <c r="I339" s="16"/>
      <c r="J339" s="16"/>
      <c r="K339" s="16"/>
      <c r="L339" s="16"/>
      <c r="M339" s="16"/>
      <c r="N339" s="16"/>
      <c r="O339" s="16"/>
      <c r="Q339" s="382"/>
    </row>
    <row r="340" spans="1:17" ht="17.25" customHeight="1" x14ac:dyDescent="0.25">
      <c r="A340" s="16"/>
      <c r="B340" s="16"/>
      <c r="C340" s="16"/>
      <c r="D340" s="16"/>
      <c r="E340" s="16"/>
      <c r="F340" s="16"/>
      <c r="G340" s="381"/>
      <c r="I340" s="16"/>
      <c r="J340" s="16"/>
      <c r="K340" s="16"/>
      <c r="L340" s="16"/>
      <c r="M340" s="16"/>
      <c r="N340" s="16"/>
      <c r="O340" s="16"/>
      <c r="Q340" s="382"/>
    </row>
    <row r="341" spans="1:17" ht="17.25" customHeight="1" x14ac:dyDescent="0.25">
      <c r="A341" s="16"/>
      <c r="B341" s="16"/>
      <c r="C341" s="16"/>
      <c r="D341" s="16"/>
      <c r="E341" s="16"/>
      <c r="F341" s="16"/>
      <c r="G341" s="381"/>
      <c r="I341" s="16"/>
      <c r="J341" s="16"/>
      <c r="K341" s="16"/>
      <c r="L341" s="16"/>
      <c r="M341" s="16"/>
      <c r="N341" s="16"/>
      <c r="O341" s="16"/>
      <c r="Q341" s="382"/>
    </row>
    <row r="342" spans="1:17" ht="17.25" customHeight="1" x14ac:dyDescent="0.25">
      <c r="A342" s="16"/>
      <c r="B342" s="16"/>
      <c r="C342" s="16"/>
      <c r="D342" s="16"/>
      <c r="E342" s="16"/>
      <c r="F342" s="16"/>
      <c r="G342" s="381"/>
      <c r="I342" s="16"/>
      <c r="J342" s="16"/>
      <c r="K342" s="16"/>
      <c r="L342" s="16"/>
      <c r="M342" s="16"/>
      <c r="N342" s="16"/>
      <c r="O342" s="16"/>
      <c r="Q342" s="382"/>
    </row>
    <row r="343" spans="1:17" ht="17.25" customHeight="1" x14ac:dyDescent="0.25">
      <c r="A343" s="16"/>
      <c r="B343" s="16"/>
      <c r="C343" s="16"/>
      <c r="D343" s="16"/>
      <c r="E343" s="16"/>
      <c r="F343" s="16"/>
      <c r="G343" s="381"/>
      <c r="I343" s="16"/>
      <c r="J343" s="16"/>
      <c r="K343" s="16"/>
      <c r="L343" s="16"/>
      <c r="M343" s="16"/>
      <c r="N343" s="16"/>
      <c r="O343" s="16"/>
      <c r="Q343" s="382"/>
    </row>
    <row r="344" spans="1:17" ht="17.25" customHeight="1" x14ac:dyDescent="0.25">
      <c r="A344" s="16"/>
      <c r="B344" s="16"/>
      <c r="C344" s="16"/>
      <c r="D344" s="16"/>
      <c r="E344" s="16"/>
      <c r="F344" s="16"/>
      <c r="G344" s="381"/>
      <c r="I344" s="16"/>
      <c r="J344" s="16"/>
      <c r="K344" s="16"/>
      <c r="L344" s="16"/>
      <c r="M344" s="16"/>
      <c r="N344" s="16"/>
      <c r="O344" s="16"/>
      <c r="Q344" s="382"/>
    </row>
    <row r="345" spans="1:17" ht="17.25" customHeight="1" x14ac:dyDescent="0.25">
      <c r="A345" s="16"/>
      <c r="B345" s="16"/>
      <c r="C345" s="16"/>
      <c r="D345" s="16"/>
      <c r="E345" s="16"/>
      <c r="F345" s="16"/>
      <c r="G345" s="381"/>
      <c r="I345" s="16"/>
      <c r="J345" s="16"/>
      <c r="K345" s="16"/>
      <c r="L345" s="16"/>
      <c r="M345" s="16"/>
      <c r="N345" s="16"/>
      <c r="O345" s="16"/>
      <c r="Q345" s="382"/>
    </row>
    <row r="346" spans="1:17" ht="17.25" customHeight="1" x14ac:dyDescent="0.25">
      <c r="A346" s="16"/>
      <c r="B346" s="16"/>
      <c r="C346" s="16"/>
      <c r="D346" s="16"/>
      <c r="E346" s="16"/>
      <c r="F346" s="16"/>
      <c r="G346" s="381"/>
      <c r="I346" s="16"/>
      <c r="J346" s="16"/>
      <c r="K346" s="16"/>
      <c r="L346" s="16"/>
      <c r="M346" s="16"/>
      <c r="N346" s="16"/>
      <c r="O346" s="16"/>
      <c r="Q346" s="382"/>
    </row>
    <row r="347" spans="1:17" ht="17.25" customHeight="1" x14ac:dyDescent="0.25">
      <c r="A347" s="16"/>
      <c r="B347" s="16"/>
      <c r="C347" s="16"/>
      <c r="D347" s="16"/>
      <c r="E347" s="16"/>
      <c r="F347" s="16"/>
      <c r="G347" s="381"/>
      <c r="I347" s="16"/>
      <c r="J347" s="16"/>
      <c r="K347" s="16"/>
      <c r="L347" s="16"/>
      <c r="M347" s="16"/>
      <c r="N347" s="16"/>
      <c r="O347" s="16"/>
      <c r="Q347" s="382"/>
    </row>
    <row r="348" spans="1:17" ht="17.25" customHeight="1" x14ac:dyDescent="0.25">
      <c r="A348" s="16"/>
      <c r="B348" s="16"/>
      <c r="C348" s="16"/>
      <c r="D348" s="16"/>
      <c r="E348" s="16"/>
      <c r="F348" s="16"/>
      <c r="G348" s="381"/>
      <c r="I348" s="16"/>
      <c r="J348" s="16"/>
      <c r="K348" s="16"/>
      <c r="L348" s="16"/>
      <c r="M348" s="16"/>
      <c r="N348" s="16"/>
      <c r="O348" s="16"/>
      <c r="Q348" s="382"/>
    </row>
    <row r="349" spans="1:17" ht="17.25" customHeight="1" x14ac:dyDescent="0.25">
      <c r="A349" s="16"/>
      <c r="B349" s="16"/>
      <c r="C349" s="16"/>
      <c r="D349" s="16"/>
      <c r="E349" s="16"/>
      <c r="F349" s="16"/>
      <c r="G349" s="381"/>
      <c r="I349" s="16"/>
      <c r="J349" s="16"/>
      <c r="K349" s="16"/>
      <c r="L349" s="16"/>
      <c r="M349" s="16"/>
      <c r="N349" s="16"/>
      <c r="O349" s="16"/>
      <c r="Q349" s="382"/>
    </row>
    <row r="350" spans="1:17" ht="17.25" customHeight="1" x14ac:dyDescent="0.25">
      <c r="A350" s="16"/>
      <c r="B350" s="16"/>
      <c r="C350" s="16"/>
      <c r="D350" s="16"/>
      <c r="E350" s="16"/>
      <c r="F350" s="16"/>
      <c r="G350" s="381"/>
      <c r="I350" s="16"/>
      <c r="J350" s="16"/>
      <c r="K350" s="16"/>
      <c r="L350" s="16"/>
      <c r="M350" s="16"/>
      <c r="N350" s="16"/>
      <c r="O350" s="16"/>
      <c r="Q350" s="382"/>
    </row>
    <row r="351" spans="1:17" ht="17.25" customHeight="1" x14ac:dyDescent="0.25">
      <c r="A351" s="16"/>
      <c r="B351" s="16"/>
      <c r="C351" s="16"/>
      <c r="D351" s="16"/>
      <c r="E351" s="16"/>
      <c r="F351" s="16"/>
      <c r="G351" s="381"/>
      <c r="I351" s="16"/>
      <c r="J351" s="16"/>
      <c r="K351" s="16"/>
      <c r="L351" s="16"/>
      <c r="M351" s="16"/>
      <c r="N351" s="16"/>
      <c r="O351" s="16"/>
      <c r="Q351" s="382"/>
    </row>
    <row r="352" spans="1:17" ht="17.25" customHeight="1" x14ac:dyDescent="0.25">
      <c r="A352" s="16"/>
      <c r="B352" s="16"/>
      <c r="C352" s="16"/>
      <c r="D352" s="16"/>
      <c r="E352" s="16"/>
      <c r="F352" s="16"/>
      <c r="G352" s="381"/>
      <c r="I352" s="16"/>
      <c r="J352" s="16"/>
      <c r="K352" s="16"/>
      <c r="L352" s="16"/>
      <c r="M352" s="16"/>
      <c r="N352" s="16"/>
      <c r="O352" s="16"/>
      <c r="Q352" s="382"/>
    </row>
    <row r="353" spans="1:17" ht="17.25" customHeight="1" x14ac:dyDescent="0.25">
      <c r="A353" s="16"/>
      <c r="B353" s="16"/>
      <c r="C353" s="16"/>
      <c r="D353" s="16"/>
      <c r="E353" s="16"/>
      <c r="F353" s="16"/>
      <c r="G353" s="381"/>
      <c r="I353" s="16"/>
      <c r="J353" s="16"/>
      <c r="K353" s="16"/>
      <c r="L353" s="16"/>
      <c r="M353" s="16"/>
      <c r="N353" s="16"/>
      <c r="O353" s="16"/>
      <c r="Q353" s="382"/>
    </row>
    <row r="354" spans="1:17" ht="17.25" customHeight="1" x14ac:dyDescent="0.25">
      <c r="A354" s="16"/>
      <c r="B354" s="16"/>
      <c r="C354" s="16"/>
      <c r="D354" s="16"/>
      <c r="E354" s="16"/>
      <c r="F354" s="16"/>
      <c r="G354" s="381"/>
      <c r="I354" s="16"/>
      <c r="J354" s="16"/>
      <c r="K354" s="16"/>
      <c r="L354" s="16"/>
      <c r="M354" s="16"/>
      <c r="N354" s="16"/>
      <c r="O354" s="16"/>
      <c r="Q354" s="382"/>
    </row>
    <row r="355" spans="1:17" ht="17.25" customHeight="1" x14ac:dyDescent="0.25">
      <c r="A355" s="16"/>
      <c r="B355" s="16"/>
      <c r="C355" s="16"/>
      <c r="D355" s="16"/>
      <c r="E355" s="16"/>
      <c r="F355" s="16"/>
      <c r="G355" s="381"/>
      <c r="I355" s="16"/>
      <c r="J355" s="16"/>
      <c r="K355" s="16"/>
      <c r="L355" s="16"/>
      <c r="M355" s="16"/>
      <c r="N355" s="16"/>
      <c r="O355" s="16"/>
      <c r="Q355" s="382"/>
    </row>
    <row r="356" spans="1:17" ht="17.25" customHeight="1" x14ac:dyDescent="0.25">
      <c r="A356" s="16"/>
      <c r="B356" s="16"/>
      <c r="C356" s="16"/>
      <c r="D356" s="16"/>
      <c r="E356" s="16"/>
      <c r="F356" s="16"/>
      <c r="G356" s="381"/>
      <c r="I356" s="16"/>
      <c r="J356" s="16"/>
      <c r="K356" s="16"/>
      <c r="L356" s="16"/>
      <c r="M356" s="16"/>
      <c r="N356" s="16"/>
      <c r="O356" s="16"/>
      <c r="Q356" s="382"/>
    </row>
    <row r="357" spans="1:17" ht="17.25" customHeight="1" x14ac:dyDescent="0.25">
      <c r="A357" s="16"/>
      <c r="B357" s="16"/>
      <c r="C357" s="16"/>
      <c r="D357" s="16"/>
      <c r="E357" s="16"/>
      <c r="F357" s="16"/>
      <c r="G357" s="381"/>
      <c r="I357" s="16"/>
      <c r="J357" s="16"/>
      <c r="K357" s="16"/>
      <c r="L357" s="16"/>
      <c r="M357" s="16"/>
      <c r="N357" s="16"/>
      <c r="O357" s="16"/>
      <c r="Q357" s="382"/>
    </row>
    <row r="358" spans="1:17" ht="17.25" customHeight="1" x14ac:dyDescent="0.25">
      <c r="A358" s="16"/>
      <c r="B358" s="16"/>
      <c r="C358" s="16"/>
      <c r="D358" s="16"/>
      <c r="E358" s="16"/>
      <c r="F358" s="16"/>
      <c r="G358" s="381"/>
      <c r="I358" s="16"/>
      <c r="J358" s="16"/>
      <c r="K358" s="16"/>
      <c r="L358" s="16"/>
      <c r="M358" s="16"/>
      <c r="N358" s="16"/>
      <c r="O358" s="16"/>
      <c r="Q358" s="382"/>
    </row>
    <row r="359" spans="1:17" ht="17.25" customHeight="1" x14ac:dyDescent="0.25">
      <c r="A359" s="16"/>
      <c r="B359" s="16"/>
      <c r="C359" s="16"/>
      <c r="D359" s="16"/>
      <c r="E359" s="16"/>
      <c r="F359" s="16"/>
      <c r="G359" s="381"/>
      <c r="I359" s="16"/>
      <c r="J359" s="16"/>
      <c r="K359" s="16"/>
      <c r="L359" s="16"/>
      <c r="M359" s="16"/>
      <c r="N359" s="16"/>
      <c r="O359" s="16"/>
      <c r="Q359" s="382"/>
    </row>
    <row r="360" spans="1:17" ht="17.25" customHeight="1" x14ac:dyDescent="0.25">
      <c r="A360" s="16"/>
      <c r="B360" s="16"/>
      <c r="C360" s="16"/>
      <c r="D360" s="16"/>
      <c r="E360" s="16"/>
      <c r="F360" s="16"/>
      <c r="G360" s="381"/>
      <c r="I360" s="16"/>
      <c r="J360" s="16"/>
      <c r="K360" s="16"/>
      <c r="L360" s="16"/>
      <c r="M360" s="16"/>
      <c r="N360" s="16"/>
      <c r="O360" s="16"/>
      <c r="Q360" s="382"/>
    </row>
    <row r="361" spans="1:17" ht="17.25" customHeight="1" x14ac:dyDescent="0.25">
      <c r="A361" s="16"/>
      <c r="B361" s="16"/>
      <c r="C361" s="16"/>
      <c r="D361" s="16"/>
      <c r="E361" s="16"/>
      <c r="F361" s="16"/>
      <c r="G361" s="381"/>
      <c r="I361" s="16"/>
      <c r="J361" s="16"/>
      <c r="K361" s="16"/>
      <c r="L361" s="16"/>
      <c r="M361" s="16"/>
      <c r="N361" s="16"/>
      <c r="O361" s="16"/>
      <c r="Q361" s="382"/>
    </row>
    <row r="362" spans="1:17" ht="17.25" customHeight="1" x14ac:dyDescent="0.25">
      <c r="A362" s="16"/>
      <c r="B362" s="16"/>
      <c r="C362" s="16"/>
      <c r="D362" s="16"/>
      <c r="E362" s="16"/>
      <c r="F362" s="16"/>
      <c r="G362" s="381"/>
      <c r="I362" s="16"/>
      <c r="J362" s="16"/>
      <c r="K362" s="16"/>
      <c r="L362" s="16"/>
      <c r="M362" s="16"/>
      <c r="N362" s="16"/>
      <c r="O362" s="16"/>
      <c r="Q362" s="382"/>
    </row>
    <row r="363" spans="1:17" ht="17.25" customHeight="1" x14ac:dyDescent="0.25">
      <c r="A363" s="16"/>
      <c r="B363" s="16"/>
      <c r="C363" s="16"/>
      <c r="D363" s="16"/>
      <c r="E363" s="16"/>
      <c r="F363" s="16"/>
      <c r="G363" s="381"/>
      <c r="I363" s="16"/>
      <c r="J363" s="16"/>
      <c r="K363" s="16"/>
      <c r="L363" s="16"/>
      <c r="M363" s="16"/>
      <c r="N363" s="16"/>
      <c r="O363" s="16"/>
      <c r="Q363" s="382"/>
    </row>
    <row r="364" spans="1:17" ht="17.25" customHeight="1" x14ac:dyDescent="0.25">
      <c r="A364" s="16"/>
      <c r="B364" s="16"/>
      <c r="C364" s="16"/>
      <c r="D364" s="16"/>
      <c r="E364" s="16"/>
      <c r="F364" s="16"/>
      <c r="G364" s="381"/>
      <c r="I364" s="16"/>
      <c r="J364" s="16"/>
      <c r="K364" s="16"/>
      <c r="L364" s="16"/>
      <c r="M364" s="16"/>
      <c r="N364" s="16"/>
      <c r="O364" s="16"/>
      <c r="Q364" s="382"/>
    </row>
    <row r="365" spans="1:17" ht="17.25" customHeight="1" x14ac:dyDescent="0.25">
      <c r="A365" s="16"/>
      <c r="B365" s="16"/>
      <c r="C365" s="16"/>
      <c r="D365" s="16"/>
      <c r="E365" s="16"/>
      <c r="F365" s="16"/>
      <c r="G365" s="381"/>
      <c r="I365" s="16"/>
      <c r="J365" s="16"/>
      <c r="K365" s="16"/>
      <c r="L365" s="16"/>
      <c r="M365" s="16"/>
      <c r="N365" s="16"/>
      <c r="O365" s="16"/>
      <c r="Q365" s="382"/>
    </row>
    <row r="366" spans="1:17" ht="17.25" customHeight="1" x14ac:dyDescent="0.25">
      <c r="A366" s="16"/>
      <c r="B366" s="16"/>
      <c r="C366" s="16"/>
      <c r="D366" s="16"/>
      <c r="E366" s="16"/>
      <c r="F366" s="16"/>
      <c r="G366" s="381"/>
      <c r="I366" s="16"/>
      <c r="J366" s="16"/>
      <c r="K366" s="16"/>
      <c r="L366" s="16"/>
      <c r="M366" s="16"/>
      <c r="N366" s="16"/>
      <c r="O366" s="16"/>
      <c r="Q366" s="382"/>
    </row>
    <row r="367" spans="1:17" ht="17.25" customHeight="1" x14ac:dyDescent="0.25">
      <c r="A367" s="16"/>
      <c r="B367" s="16"/>
      <c r="C367" s="16"/>
      <c r="D367" s="16"/>
      <c r="E367" s="16"/>
      <c r="F367" s="16"/>
      <c r="G367" s="381"/>
      <c r="I367" s="16"/>
      <c r="J367" s="16"/>
      <c r="K367" s="16"/>
      <c r="L367" s="16"/>
      <c r="M367" s="16"/>
      <c r="N367" s="16"/>
      <c r="O367" s="16"/>
      <c r="Q367" s="382"/>
    </row>
    <row r="368" spans="1:17" ht="17.25" customHeight="1" x14ac:dyDescent="0.25">
      <c r="A368" s="16"/>
      <c r="B368" s="16"/>
      <c r="C368" s="16"/>
      <c r="D368" s="16"/>
      <c r="E368" s="16"/>
      <c r="F368" s="16"/>
      <c r="G368" s="381"/>
      <c r="I368" s="16"/>
      <c r="J368" s="16"/>
      <c r="K368" s="16"/>
      <c r="L368" s="16"/>
      <c r="M368" s="16"/>
      <c r="N368" s="16"/>
      <c r="O368" s="16"/>
      <c r="Q368" s="382"/>
    </row>
    <row r="369" spans="1:17" ht="17.25" customHeight="1" x14ac:dyDescent="0.25">
      <c r="A369" s="16"/>
      <c r="B369" s="16"/>
      <c r="C369" s="16"/>
      <c r="D369" s="16"/>
      <c r="E369" s="16"/>
      <c r="F369" s="16"/>
      <c r="G369" s="381"/>
      <c r="I369" s="16"/>
      <c r="J369" s="16"/>
      <c r="K369" s="16"/>
      <c r="L369" s="16"/>
      <c r="M369" s="16"/>
      <c r="N369" s="16"/>
      <c r="O369" s="16"/>
      <c r="Q369" s="382"/>
    </row>
    <row r="370" spans="1:17" ht="17.25" customHeight="1" x14ac:dyDescent="0.25">
      <c r="A370" s="16"/>
      <c r="B370" s="16"/>
      <c r="C370" s="16"/>
      <c r="D370" s="16"/>
      <c r="E370" s="16"/>
      <c r="F370" s="16"/>
      <c r="G370" s="381"/>
      <c r="I370" s="16"/>
      <c r="J370" s="16"/>
      <c r="K370" s="16"/>
      <c r="L370" s="16"/>
      <c r="M370" s="16"/>
      <c r="N370" s="16"/>
      <c r="O370" s="16"/>
      <c r="Q370" s="382"/>
    </row>
    <row r="371" spans="1:17" ht="17.25" customHeight="1" x14ac:dyDescent="0.25">
      <c r="A371" s="16"/>
      <c r="B371" s="16"/>
      <c r="C371" s="16"/>
      <c r="D371" s="16"/>
      <c r="E371" s="16"/>
      <c r="F371" s="16"/>
      <c r="G371" s="381"/>
      <c r="I371" s="16"/>
      <c r="J371" s="16"/>
      <c r="K371" s="16"/>
      <c r="L371" s="16"/>
      <c r="M371" s="16"/>
      <c r="N371" s="16"/>
      <c r="O371" s="16"/>
      <c r="Q371" s="382"/>
    </row>
    <row r="372" spans="1:17" ht="17.25" customHeight="1" x14ac:dyDescent="0.25">
      <c r="A372" s="16"/>
      <c r="B372" s="16"/>
      <c r="C372" s="16"/>
      <c r="D372" s="16"/>
      <c r="E372" s="16"/>
      <c r="F372" s="16"/>
      <c r="G372" s="381"/>
      <c r="I372" s="16"/>
      <c r="J372" s="16"/>
      <c r="K372" s="16"/>
      <c r="L372" s="16"/>
      <c r="M372" s="16"/>
      <c r="N372" s="16"/>
      <c r="O372" s="16"/>
      <c r="Q372" s="382"/>
    </row>
    <row r="373" spans="1:17" ht="17.25" customHeight="1" x14ac:dyDescent="0.25">
      <c r="A373" s="16"/>
      <c r="B373" s="16"/>
      <c r="C373" s="16"/>
      <c r="D373" s="16"/>
      <c r="E373" s="16"/>
      <c r="F373" s="16"/>
      <c r="G373" s="381"/>
      <c r="I373" s="16"/>
      <c r="J373" s="16"/>
      <c r="K373" s="16"/>
      <c r="L373" s="16"/>
      <c r="M373" s="16"/>
      <c r="N373" s="16"/>
      <c r="O373" s="16"/>
      <c r="Q373" s="382"/>
    </row>
    <row r="374" spans="1:17" ht="17.25" customHeight="1" x14ac:dyDescent="0.25">
      <c r="A374" s="16"/>
      <c r="B374" s="16"/>
      <c r="C374" s="16"/>
      <c r="D374" s="16"/>
      <c r="E374" s="16"/>
      <c r="F374" s="16"/>
      <c r="G374" s="381"/>
      <c r="I374" s="16"/>
      <c r="J374" s="16"/>
      <c r="K374" s="16"/>
      <c r="L374" s="16"/>
      <c r="M374" s="16"/>
      <c r="N374" s="16"/>
      <c r="O374" s="16"/>
      <c r="Q374" s="382"/>
    </row>
    <row r="375" spans="1:17" ht="17.25" customHeight="1" x14ac:dyDescent="0.25">
      <c r="A375" s="16"/>
      <c r="B375" s="16"/>
      <c r="C375" s="16"/>
      <c r="D375" s="16"/>
      <c r="E375" s="16"/>
      <c r="F375" s="16"/>
      <c r="G375" s="381"/>
      <c r="I375" s="16"/>
      <c r="J375" s="16"/>
      <c r="K375" s="16"/>
      <c r="L375" s="16"/>
      <c r="M375" s="16"/>
      <c r="N375" s="16"/>
      <c r="O375" s="16"/>
      <c r="Q375" s="382"/>
    </row>
    <row r="376" spans="1:17" ht="17.25" customHeight="1" x14ac:dyDescent="0.25">
      <c r="A376" s="16"/>
      <c r="B376" s="16"/>
      <c r="C376" s="16"/>
      <c r="D376" s="16"/>
      <c r="E376" s="16"/>
      <c r="F376" s="16"/>
      <c r="G376" s="381"/>
      <c r="I376" s="16"/>
      <c r="J376" s="16"/>
      <c r="K376" s="16"/>
      <c r="L376" s="16"/>
      <c r="M376" s="16"/>
      <c r="N376" s="16"/>
      <c r="O376" s="16"/>
      <c r="Q376" s="382"/>
    </row>
    <row r="377" spans="1:17" ht="17.25" customHeight="1" x14ac:dyDescent="0.25">
      <c r="A377" s="16"/>
      <c r="B377" s="16"/>
      <c r="C377" s="16"/>
      <c r="D377" s="16"/>
      <c r="E377" s="16"/>
      <c r="F377" s="16"/>
      <c r="G377" s="381"/>
      <c r="I377" s="16"/>
      <c r="J377" s="16"/>
      <c r="K377" s="16"/>
      <c r="L377" s="16"/>
      <c r="M377" s="16"/>
      <c r="N377" s="16"/>
      <c r="O377" s="16"/>
      <c r="Q377" s="382"/>
    </row>
    <row r="378" spans="1:17" ht="17.25" customHeight="1" x14ac:dyDescent="0.25">
      <c r="A378" s="16"/>
      <c r="B378" s="16"/>
      <c r="C378" s="16"/>
      <c r="D378" s="16"/>
      <c r="E378" s="16"/>
      <c r="F378" s="16"/>
      <c r="G378" s="381"/>
      <c r="I378" s="16"/>
      <c r="J378" s="16"/>
      <c r="K378" s="16"/>
      <c r="L378" s="16"/>
      <c r="M378" s="16"/>
      <c r="N378" s="16"/>
      <c r="O378" s="16"/>
      <c r="Q378" s="382"/>
    </row>
    <row r="379" spans="1:17" ht="17.25" customHeight="1" x14ac:dyDescent="0.25">
      <c r="A379" s="16"/>
      <c r="B379" s="16"/>
      <c r="C379" s="16"/>
      <c r="D379" s="16"/>
      <c r="E379" s="16"/>
      <c r="F379" s="16"/>
      <c r="G379" s="381"/>
      <c r="I379" s="16"/>
      <c r="J379" s="16"/>
      <c r="K379" s="16"/>
      <c r="L379" s="16"/>
      <c r="M379" s="16"/>
      <c r="N379" s="16"/>
      <c r="O379" s="16"/>
      <c r="Q379" s="382"/>
    </row>
    <row r="380" spans="1:17" ht="17.25" customHeight="1" x14ac:dyDescent="0.25">
      <c r="A380" s="16"/>
      <c r="B380" s="16"/>
      <c r="C380" s="16"/>
      <c r="D380" s="16"/>
      <c r="E380" s="16"/>
      <c r="F380" s="16"/>
      <c r="G380" s="381"/>
      <c r="I380" s="16"/>
      <c r="J380" s="16"/>
      <c r="K380" s="16"/>
      <c r="L380" s="16"/>
      <c r="M380" s="16"/>
      <c r="N380" s="16"/>
      <c r="O380" s="16"/>
      <c r="Q380" s="382"/>
    </row>
    <row r="381" spans="1:17" ht="17.25" customHeight="1" x14ac:dyDescent="0.25">
      <c r="A381" s="16"/>
      <c r="B381" s="16"/>
      <c r="C381" s="16"/>
      <c r="D381" s="16"/>
      <c r="E381" s="16"/>
      <c r="F381" s="16"/>
      <c r="G381" s="381"/>
      <c r="I381" s="16"/>
      <c r="J381" s="16"/>
      <c r="K381" s="16"/>
      <c r="L381" s="16"/>
      <c r="M381" s="16"/>
      <c r="N381" s="16"/>
      <c r="O381" s="16"/>
      <c r="Q381" s="382"/>
    </row>
    <row r="382" spans="1:17" ht="17.25" customHeight="1" x14ac:dyDescent="0.25">
      <c r="A382" s="16"/>
      <c r="B382" s="16"/>
      <c r="C382" s="16"/>
      <c r="D382" s="16"/>
      <c r="E382" s="16"/>
      <c r="F382" s="16"/>
      <c r="G382" s="381"/>
      <c r="I382" s="16"/>
      <c r="J382" s="16"/>
      <c r="K382" s="16"/>
      <c r="L382" s="16"/>
      <c r="M382" s="16"/>
      <c r="N382" s="16"/>
      <c r="O382" s="16"/>
      <c r="Q382" s="382"/>
    </row>
    <row r="383" spans="1:17" ht="17.25" customHeight="1" x14ac:dyDescent="0.25">
      <c r="A383" s="16"/>
      <c r="B383" s="16"/>
      <c r="C383" s="16"/>
      <c r="D383" s="16"/>
      <c r="E383" s="16"/>
      <c r="F383" s="16"/>
      <c r="G383" s="381"/>
      <c r="I383" s="16"/>
      <c r="J383" s="16"/>
      <c r="K383" s="16"/>
      <c r="L383" s="16"/>
      <c r="M383" s="16"/>
      <c r="N383" s="16"/>
      <c r="O383" s="16"/>
      <c r="Q383" s="382"/>
    </row>
    <row r="384" spans="1:17" ht="17.25" customHeight="1" x14ac:dyDescent="0.25">
      <c r="A384" s="16"/>
      <c r="B384" s="16"/>
      <c r="C384" s="16"/>
      <c r="D384" s="16"/>
      <c r="E384" s="16"/>
      <c r="F384" s="16"/>
      <c r="G384" s="381"/>
      <c r="I384" s="16"/>
      <c r="J384" s="16"/>
      <c r="K384" s="16"/>
      <c r="L384" s="16"/>
      <c r="M384" s="16"/>
      <c r="N384" s="16"/>
      <c r="O384" s="16"/>
      <c r="Q384" s="382"/>
    </row>
    <row r="385" spans="1:17" ht="17.25" customHeight="1" x14ac:dyDescent="0.25">
      <c r="A385" s="16"/>
      <c r="B385" s="16"/>
      <c r="C385" s="16"/>
      <c r="D385" s="16"/>
      <c r="E385" s="16"/>
      <c r="F385" s="16"/>
      <c r="G385" s="381"/>
      <c r="I385" s="16"/>
      <c r="J385" s="16"/>
      <c r="K385" s="16"/>
      <c r="L385" s="16"/>
      <c r="M385" s="16"/>
      <c r="N385" s="16"/>
      <c r="O385" s="16"/>
      <c r="Q385" s="382"/>
    </row>
    <row r="386" spans="1:17" ht="17.25" customHeight="1" x14ac:dyDescent="0.25">
      <c r="A386" s="16"/>
      <c r="B386" s="16"/>
      <c r="C386" s="16"/>
      <c r="D386" s="16"/>
      <c r="E386" s="16"/>
      <c r="F386" s="16"/>
      <c r="G386" s="381"/>
      <c r="I386" s="16"/>
      <c r="J386" s="16"/>
      <c r="K386" s="16"/>
      <c r="L386" s="16"/>
      <c r="M386" s="16"/>
      <c r="N386" s="16"/>
      <c r="O386" s="16"/>
      <c r="Q386" s="382"/>
    </row>
    <row r="387" spans="1:17" ht="17.25" customHeight="1" x14ac:dyDescent="0.25">
      <c r="A387" s="16"/>
      <c r="B387" s="16"/>
      <c r="C387" s="16"/>
      <c r="D387" s="16"/>
      <c r="E387" s="16"/>
      <c r="F387" s="16"/>
      <c r="G387" s="381"/>
      <c r="I387" s="16"/>
      <c r="J387" s="16"/>
      <c r="K387" s="16"/>
      <c r="L387" s="16"/>
      <c r="M387" s="16"/>
      <c r="N387" s="16"/>
      <c r="O387" s="16"/>
      <c r="Q387" s="382"/>
    </row>
    <row r="388" spans="1:17" ht="17.25" customHeight="1" x14ac:dyDescent="0.25">
      <c r="A388" s="16"/>
      <c r="B388" s="16"/>
      <c r="C388" s="16"/>
      <c r="D388" s="16"/>
      <c r="E388" s="16"/>
      <c r="F388" s="16"/>
      <c r="G388" s="381"/>
      <c r="I388" s="16"/>
      <c r="J388" s="16"/>
      <c r="K388" s="16"/>
      <c r="L388" s="16"/>
      <c r="M388" s="16"/>
      <c r="N388" s="16"/>
      <c r="O388" s="16"/>
      <c r="Q388" s="382"/>
    </row>
    <row r="389" spans="1:17" ht="17.25" customHeight="1" x14ac:dyDescent="0.25">
      <c r="A389" s="16"/>
      <c r="B389" s="16"/>
      <c r="C389" s="16"/>
      <c r="D389" s="16"/>
      <c r="E389" s="16"/>
      <c r="F389" s="16"/>
      <c r="G389" s="381"/>
      <c r="I389" s="16"/>
      <c r="J389" s="16"/>
      <c r="K389" s="16"/>
      <c r="L389" s="16"/>
      <c r="M389" s="16"/>
      <c r="N389" s="16"/>
      <c r="O389" s="16"/>
      <c r="Q389" s="382"/>
    </row>
    <row r="390" spans="1:17" ht="17.25" customHeight="1" x14ac:dyDescent="0.25">
      <c r="A390" s="16"/>
      <c r="B390" s="16"/>
      <c r="C390" s="16"/>
      <c r="D390" s="16"/>
      <c r="E390" s="16"/>
      <c r="F390" s="16"/>
      <c r="G390" s="381"/>
      <c r="I390" s="16"/>
      <c r="J390" s="16"/>
      <c r="K390" s="16"/>
      <c r="L390" s="16"/>
      <c r="M390" s="16"/>
      <c r="N390" s="16"/>
      <c r="O390" s="16"/>
      <c r="Q390" s="382"/>
    </row>
    <row r="391" spans="1:17" ht="17.25" customHeight="1" x14ac:dyDescent="0.25">
      <c r="A391" s="16"/>
      <c r="B391" s="16"/>
      <c r="C391" s="16"/>
      <c r="D391" s="16"/>
      <c r="E391" s="16"/>
      <c r="F391" s="16"/>
      <c r="G391" s="381"/>
      <c r="I391" s="16"/>
      <c r="J391" s="16"/>
      <c r="K391" s="16"/>
      <c r="L391" s="16"/>
      <c r="M391" s="16"/>
      <c r="N391" s="16"/>
      <c r="O391" s="16"/>
      <c r="Q391" s="382"/>
    </row>
    <row r="392" spans="1:17" ht="17.25" customHeight="1" x14ac:dyDescent="0.25">
      <c r="A392" s="16"/>
      <c r="B392" s="16"/>
      <c r="C392" s="16"/>
      <c r="D392" s="16"/>
      <c r="E392" s="16"/>
      <c r="F392" s="16"/>
      <c r="G392" s="381"/>
      <c r="I392" s="16"/>
      <c r="J392" s="16"/>
      <c r="K392" s="16"/>
      <c r="L392" s="16"/>
      <c r="M392" s="16"/>
      <c r="N392" s="16"/>
      <c r="O392" s="16"/>
      <c r="Q392" s="382"/>
    </row>
    <row r="393" spans="1:17" ht="17.25" customHeight="1" x14ac:dyDescent="0.25">
      <c r="A393" s="16"/>
      <c r="B393" s="16"/>
      <c r="C393" s="16"/>
      <c r="D393" s="16"/>
      <c r="E393" s="16"/>
      <c r="F393" s="16"/>
      <c r="G393" s="381"/>
      <c r="I393" s="16"/>
      <c r="J393" s="16"/>
      <c r="K393" s="16"/>
      <c r="L393" s="16"/>
      <c r="M393" s="16"/>
      <c r="N393" s="16"/>
      <c r="O393" s="16"/>
      <c r="Q393" s="382"/>
    </row>
    <row r="394" spans="1:17" ht="17.25" customHeight="1" x14ac:dyDescent="0.25">
      <c r="A394" s="16"/>
      <c r="B394" s="16"/>
      <c r="C394" s="16"/>
      <c r="D394" s="16"/>
      <c r="E394" s="16"/>
      <c r="F394" s="16"/>
      <c r="G394" s="381"/>
      <c r="I394" s="16"/>
      <c r="J394" s="16"/>
      <c r="K394" s="16"/>
      <c r="L394" s="16"/>
      <c r="M394" s="16"/>
      <c r="N394" s="16"/>
      <c r="O394" s="16"/>
      <c r="Q394" s="382"/>
    </row>
    <row r="395" spans="1:17" ht="17.25" customHeight="1" x14ac:dyDescent="0.25">
      <c r="A395" s="16"/>
      <c r="B395" s="16"/>
      <c r="C395" s="16"/>
      <c r="D395" s="16"/>
      <c r="E395" s="16"/>
      <c r="F395" s="16"/>
      <c r="G395" s="381"/>
      <c r="I395" s="16"/>
      <c r="J395" s="16"/>
      <c r="K395" s="16"/>
      <c r="L395" s="16"/>
      <c r="M395" s="16"/>
      <c r="N395" s="16"/>
      <c r="O395" s="16"/>
      <c r="Q395" s="382"/>
    </row>
    <row r="396" spans="1:17" ht="17.25" customHeight="1" x14ac:dyDescent="0.25">
      <c r="A396" s="16"/>
      <c r="B396" s="16"/>
      <c r="C396" s="16"/>
      <c r="D396" s="16"/>
      <c r="E396" s="16"/>
      <c r="F396" s="16"/>
      <c r="G396" s="381"/>
      <c r="I396" s="16"/>
      <c r="J396" s="16"/>
      <c r="K396" s="16"/>
      <c r="L396" s="16"/>
      <c r="M396" s="16"/>
      <c r="N396" s="16"/>
      <c r="O396" s="16"/>
      <c r="Q396" s="382"/>
    </row>
    <row r="397" spans="1:17" ht="17.25" customHeight="1" x14ac:dyDescent="0.25">
      <c r="A397" s="16"/>
      <c r="B397" s="16"/>
      <c r="C397" s="16"/>
      <c r="D397" s="16"/>
      <c r="E397" s="16"/>
      <c r="F397" s="16"/>
      <c r="G397" s="381"/>
      <c r="I397" s="16"/>
      <c r="J397" s="16"/>
      <c r="K397" s="16"/>
      <c r="L397" s="16"/>
      <c r="M397" s="16"/>
      <c r="N397" s="16"/>
      <c r="O397" s="16"/>
      <c r="Q397" s="382"/>
    </row>
    <row r="398" spans="1:17" ht="17.25" customHeight="1" x14ac:dyDescent="0.25">
      <c r="A398" s="16"/>
      <c r="B398" s="16"/>
      <c r="C398" s="16"/>
      <c r="D398" s="16"/>
      <c r="E398" s="16"/>
      <c r="F398" s="16"/>
      <c r="G398" s="381"/>
      <c r="I398" s="16"/>
      <c r="J398" s="16"/>
      <c r="K398" s="16"/>
      <c r="L398" s="16"/>
      <c r="M398" s="16"/>
      <c r="N398" s="16"/>
      <c r="O398" s="16"/>
      <c r="Q398" s="382"/>
    </row>
    <row r="399" spans="1:17" ht="17.25" customHeight="1" x14ac:dyDescent="0.25">
      <c r="A399" s="16"/>
      <c r="B399" s="16"/>
      <c r="C399" s="16"/>
      <c r="D399" s="16"/>
      <c r="E399" s="16"/>
      <c r="F399" s="16"/>
      <c r="G399" s="381"/>
      <c r="I399" s="16"/>
      <c r="J399" s="16"/>
      <c r="K399" s="16"/>
      <c r="L399" s="16"/>
      <c r="M399" s="16"/>
      <c r="N399" s="16"/>
      <c r="O399" s="16"/>
      <c r="Q399" s="382"/>
    </row>
    <row r="400" spans="1:17" ht="17.25" customHeight="1" x14ac:dyDescent="0.25">
      <c r="A400" s="16"/>
      <c r="B400" s="16"/>
      <c r="C400" s="16"/>
      <c r="D400" s="16"/>
      <c r="E400" s="16"/>
      <c r="F400" s="16"/>
      <c r="G400" s="381"/>
      <c r="I400" s="16"/>
      <c r="J400" s="16"/>
      <c r="K400" s="16"/>
      <c r="L400" s="16"/>
      <c r="M400" s="16"/>
      <c r="N400" s="16"/>
      <c r="O400" s="16"/>
      <c r="Q400" s="382"/>
    </row>
    <row r="401" spans="1:17" ht="17.25" customHeight="1" x14ac:dyDescent="0.25">
      <c r="A401" s="16"/>
      <c r="B401" s="16"/>
      <c r="C401" s="16"/>
      <c r="D401" s="16"/>
      <c r="E401" s="16"/>
      <c r="F401" s="16"/>
      <c r="G401" s="381"/>
      <c r="I401" s="16"/>
      <c r="J401" s="16"/>
      <c r="K401" s="16"/>
      <c r="L401" s="16"/>
      <c r="M401" s="16"/>
      <c r="N401" s="16"/>
      <c r="O401" s="16"/>
      <c r="Q401" s="382"/>
    </row>
    <row r="402" spans="1:17" ht="17.25" customHeight="1" x14ac:dyDescent="0.25">
      <c r="A402" s="16"/>
      <c r="B402" s="16"/>
      <c r="C402" s="16"/>
      <c r="D402" s="16"/>
      <c r="E402" s="16"/>
      <c r="F402" s="16"/>
      <c r="G402" s="381"/>
      <c r="I402" s="16"/>
      <c r="J402" s="16"/>
      <c r="K402" s="16"/>
      <c r="L402" s="16"/>
      <c r="M402" s="16"/>
      <c r="N402" s="16"/>
      <c r="O402" s="16"/>
      <c r="Q402" s="382"/>
    </row>
    <row r="403" spans="1:17" ht="17.25" customHeight="1" x14ac:dyDescent="0.25">
      <c r="A403" s="16"/>
      <c r="B403" s="16"/>
      <c r="C403" s="16"/>
      <c r="D403" s="16"/>
      <c r="E403" s="16"/>
      <c r="F403" s="16"/>
      <c r="G403" s="381"/>
      <c r="I403" s="16"/>
      <c r="J403" s="16"/>
      <c r="K403" s="16"/>
      <c r="L403" s="16"/>
      <c r="M403" s="16"/>
      <c r="N403" s="16"/>
      <c r="O403" s="16"/>
      <c r="Q403" s="382"/>
    </row>
    <row r="404" spans="1:17" ht="17.25" customHeight="1" x14ac:dyDescent="0.25">
      <c r="A404" s="16"/>
      <c r="B404" s="16"/>
      <c r="C404" s="16"/>
      <c r="D404" s="16"/>
      <c r="E404" s="16"/>
      <c r="F404" s="16"/>
      <c r="G404" s="381"/>
      <c r="I404" s="16"/>
      <c r="J404" s="16"/>
      <c r="K404" s="16"/>
      <c r="L404" s="16"/>
      <c r="M404" s="16"/>
      <c r="N404" s="16"/>
      <c r="O404" s="16"/>
      <c r="Q404" s="382"/>
    </row>
    <row r="405" spans="1:17" ht="17.25" customHeight="1" x14ac:dyDescent="0.25">
      <c r="A405" s="16"/>
      <c r="B405" s="16"/>
      <c r="C405" s="16"/>
      <c r="D405" s="16"/>
      <c r="E405" s="16"/>
      <c r="F405" s="16"/>
      <c r="G405" s="381"/>
      <c r="I405" s="16"/>
      <c r="J405" s="16"/>
      <c r="K405" s="16"/>
      <c r="L405" s="16"/>
      <c r="M405" s="16"/>
      <c r="N405" s="16"/>
      <c r="O405" s="16"/>
      <c r="Q405" s="382"/>
    </row>
    <row r="406" spans="1:17" ht="17.25" customHeight="1" x14ac:dyDescent="0.25">
      <c r="A406" s="16"/>
      <c r="B406" s="16"/>
      <c r="C406" s="16"/>
      <c r="D406" s="16"/>
      <c r="E406" s="16"/>
      <c r="F406" s="16"/>
      <c r="G406" s="381"/>
      <c r="I406" s="16"/>
      <c r="J406" s="16"/>
      <c r="K406" s="16"/>
      <c r="L406" s="16"/>
      <c r="M406" s="16"/>
      <c r="N406" s="16"/>
      <c r="O406" s="16"/>
      <c r="Q406" s="382"/>
    </row>
    <row r="407" spans="1:17" ht="17.25" customHeight="1" x14ac:dyDescent="0.25">
      <c r="A407" s="16"/>
      <c r="B407" s="16"/>
      <c r="C407" s="16"/>
      <c r="D407" s="16"/>
      <c r="E407" s="16"/>
      <c r="F407" s="16"/>
      <c r="G407" s="381"/>
      <c r="I407" s="16"/>
      <c r="J407" s="16"/>
      <c r="K407" s="16"/>
      <c r="L407" s="16"/>
      <c r="M407" s="16"/>
      <c r="N407" s="16"/>
      <c r="O407" s="16"/>
      <c r="Q407" s="382"/>
    </row>
    <row r="408" spans="1:17" ht="17.25" customHeight="1" x14ac:dyDescent="0.25">
      <c r="A408" s="16"/>
      <c r="B408" s="16"/>
      <c r="C408" s="16"/>
      <c r="D408" s="16"/>
      <c r="E408" s="16"/>
      <c r="F408" s="16"/>
      <c r="G408" s="381"/>
      <c r="I408" s="16"/>
      <c r="J408" s="16"/>
      <c r="K408" s="16"/>
      <c r="L408" s="16"/>
      <c r="M408" s="16"/>
      <c r="N408" s="16"/>
      <c r="O408" s="16"/>
      <c r="Q408" s="382"/>
    </row>
    <row r="409" spans="1:17" ht="17.25" customHeight="1" x14ac:dyDescent="0.25">
      <c r="A409" s="16"/>
      <c r="B409" s="16"/>
      <c r="C409" s="16"/>
      <c r="D409" s="16"/>
      <c r="E409" s="16"/>
      <c r="F409" s="16"/>
      <c r="G409" s="381"/>
      <c r="I409" s="16"/>
      <c r="J409" s="16"/>
      <c r="K409" s="16"/>
      <c r="L409" s="16"/>
      <c r="M409" s="16"/>
      <c r="N409" s="16"/>
      <c r="O409" s="16"/>
      <c r="Q409" s="382"/>
    </row>
    <row r="410" spans="1:17" ht="17.25" customHeight="1" x14ac:dyDescent="0.25">
      <c r="A410" s="16"/>
      <c r="B410" s="16"/>
      <c r="C410" s="16"/>
      <c r="D410" s="16"/>
      <c r="E410" s="16"/>
      <c r="F410" s="16"/>
      <c r="G410" s="381"/>
      <c r="I410" s="16"/>
      <c r="J410" s="16"/>
      <c r="K410" s="16"/>
      <c r="L410" s="16"/>
      <c r="M410" s="16"/>
      <c r="N410" s="16"/>
      <c r="O410" s="16"/>
      <c r="Q410" s="382"/>
    </row>
    <row r="411" spans="1:17" ht="17.25" customHeight="1" x14ac:dyDescent="0.25">
      <c r="A411" s="16"/>
      <c r="B411" s="16"/>
      <c r="C411" s="16"/>
      <c r="D411" s="16"/>
      <c r="E411" s="16"/>
      <c r="F411" s="16"/>
      <c r="G411" s="381"/>
      <c r="I411" s="16"/>
      <c r="J411" s="16"/>
      <c r="K411" s="16"/>
      <c r="L411" s="16"/>
      <c r="M411" s="16"/>
      <c r="N411" s="16"/>
      <c r="O411" s="16"/>
      <c r="Q411" s="382"/>
    </row>
    <row r="412" spans="1:17" ht="17.25" customHeight="1" x14ac:dyDescent="0.25">
      <c r="A412" s="16"/>
      <c r="B412" s="16"/>
      <c r="C412" s="16"/>
      <c r="D412" s="16"/>
      <c r="E412" s="16"/>
      <c r="F412" s="16"/>
      <c r="G412" s="381"/>
      <c r="I412" s="16"/>
      <c r="J412" s="16"/>
      <c r="K412" s="16"/>
      <c r="L412" s="16"/>
      <c r="M412" s="16"/>
      <c r="N412" s="16"/>
      <c r="O412" s="16"/>
      <c r="Q412" s="382"/>
    </row>
    <row r="413" spans="1:17" ht="17.25" customHeight="1" x14ac:dyDescent="0.25">
      <c r="A413" s="16"/>
      <c r="B413" s="16"/>
      <c r="C413" s="16"/>
      <c r="D413" s="16"/>
      <c r="E413" s="16"/>
      <c r="F413" s="16"/>
      <c r="G413" s="381"/>
      <c r="I413" s="16"/>
      <c r="J413" s="16"/>
      <c r="K413" s="16"/>
      <c r="L413" s="16"/>
      <c r="M413" s="16"/>
      <c r="N413" s="16"/>
      <c r="O413" s="16"/>
      <c r="Q413" s="382"/>
    </row>
    <row r="414" spans="1:17" ht="17.25" customHeight="1" x14ac:dyDescent="0.25">
      <c r="A414" s="16"/>
      <c r="B414" s="16"/>
      <c r="C414" s="16"/>
      <c r="D414" s="16"/>
      <c r="E414" s="16"/>
      <c r="F414" s="16"/>
      <c r="G414" s="381"/>
      <c r="I414" s="16"/>
      <c r="J414" s="16"/>
      <c r="K414" s="16"/>
      <c r="L414" s="16"/>
      <c r="M414" s="16"/>
      <c r="N414" s="16"/>
      <c r="O414" s="16"/>
      <c r="Q414" s="382"/>
    </row>
    <row r="415" spans="1:17" ht="17.25" customHeight="1" x14ac:dyDescent="0.25">
      <c r="A415" s="16"/>
      <c r="B415" s="16"/>
      <c r="C415" s="16"/>
      <c r="D415" s="16"/>
      <c r="E415" s="16"/>
      <c r="F415" s="16"/>
      <c r="G415" s="381"/>
      <c r="I415" s="16"/>
      <c r="J415" s="16"/>
      <c r="K415" s="16"/>
      <c r="L415" s="16"/>
      <c r="M415" s="16"/>
      <c r="N415" s="16"/>
      <c r="O415" s="16"/>
      <c r="Q415" s="382"/>
    </row>
    <row r="416" spans="1:17" ht="17.25" customHeight="1" x14ac:dyDescent="0.25">
      <c r="A416" s="16"/>
      <c r="B416" s="16"/>
      <c r="C416" s="16"/>
      <c r="D416" s="16"/>
      <c r="E416" s="16"/>
      <c r="F416" s="16"/>
      <c r="G416" s="381"/>
      <c r="I416" s="16"/>
      <c r="J416" s="16"/>
      <c r="K416" s="16"/>
      <c r="L416" s="16"/>
      <c r="M416" s="16"/>
      <c r="N416" s="16"/>
      <c r="O416" s="16"/>
      <c r="Q416" s="382"/>
    </row>
    <row r="417" spans="1:17" ht="17.25" customHeight="1" x14ac:dyDescent="0.25">
      <c r="A417" s="16"/>
      <c r="B417" s="16"/>
      <c r="C417" s="16"/>
      <c r="D417" s="16"/>
      <c r="E417" s="16"/>
      <c r="F417" s="16"/>
      <c r="G417" s="381"/>
      <c r="I417" s="16"/>
      <c r="J417" s="16"/>
      <c r="K417" s="16"/>
      <c r="L417" s="16"/>
      <c r="M417" s="16"/>
      <c r="N417" s="16"/>
      <c r="O417" s="16"/>
      <c r="Q417" s="382"/>
    </row>
    <row r="418" spans="1:17" ht="17.25" customHeight="1" x14ac:dyDescent="0.25">
      <c r="A418" s="16"/>
      <c r="B418" s="16"/>
      <c r="C418" s="16"/>
      <c r="D418" s="16"/>
      <c r="E418" s="16"/>
      <c r="F418" s="16"/>
      <c r="G418" s="381"/>
      <c r="I418" s="16"/>
      <c r="J418" s="16"/>
      <c r="K418" s="16"/>
      <c r="L418" s="16"/>
      <c r="M418" s="16"/>
      <c r="N418" s="16"/>
      <c r="O418" s="16"/>
      <c r="Q418" s="382"/>
    </row>
    <row r="419" spans="1:17" ht="17.25" customHeight="1" x14ac:dyDescent="0.25">
      <c r="A419" s="16"/>
      <c r="B419" s="16"/>
      <c r="C419" s="16"/>
      <c r="D419" s="16"/>
      <c r="E419" s="16"/>
      <c r="F419" s="16"/>
      <c r="G419" s="381"/>
      <c r="I419" s="16"/>
      <c r="J419" s="16"/>
      <c r="K419" s="16"/>
      <c r="L419" s="16"/>
      <c r="M419" s="16"/>
      <c r="N419" s="16"/>
      <c r="O419" s="16"/>
      <c r="Q419" s="382"/>
    </row>
    <row r="420" spans="1:17" ht="17.25" customHeight="1" x14ac:dyDescent="0.25">
      <c r="A420" s="16"/>
      <c r="B420" s="16"/>
      <c r="C420" s="16"/>
      <c r="D420" s="16"/>
      <c r="E420" s="16"/>
      <c r="F420" s="16"/>
      <c r="G420" s="381"/>
      <c r="I420" s="16"/>
      <c r="J420" s="16"/>
      <c r="K420" s="16"/>
      <c r="L420" s="16"/>
      <c r="M420" s="16"/>
      <c r="N420" s="16"/>
      <c r="O420" s="16"/>
      <c r="Q420" s="382"/>
    </row>
    <row r="421" spans="1:17" ht="17.25" customHeight="1" x14ac:dyDescent="0.25">
      <c r="A421" s="16"/>
      <c r="B421" s="16"/>
      <c r="C421" s="16"/>
      <c r="D421" s="16"/>
      <c r="E421" s="16"/>
      <c r="F421" s="16"/>
      <c r="G421" s="381"/>
      <c r="I421" s="16"/>
      <c r="J421" s="16"/>
      <c r="K421" s="16"/>
      <c r="L421" s="16"/>
      <c r="M421" s="16"/>
      <c r="N421" s="16"/>
      <c r="O421" s="16"/>
      <c r="Q421" s="382"/>
    </row>
    <row r="422" spans="1:17" ht="17.25" customHeight="1" x14ac:dyDescent="0.25">
      <c r="A422" s="16"/>
      <c r="B422" s="16"/>
      <c r="C422" s="16"/>
      <c r="D422" s="16"/>
      <c r="E422" s="16"/>
      <c r="F422" s="16"/>
      <c r="G422" s="381"/>
      <c r="I422" s="16"/>
      <c r="J422" s="16"/>
      <c r="K422" s="16"/>
      <c r="L422" s="16"/>
      <c r="M422" s="16"/>
      <c r="N422" s="16"/>
      <c r="O422" s="16"/>
      <c r="Q422" s="382"/>
    </row>
    <row r="423" spans="1:17" ht="17.25" customHeight="1" x14ac:dyDescent="0.25">
      <c r="A423" s="16"/>
      <c r="B423" s="16"/>
      <c r="C423" s="16"/>
      <c r="D423" s="16"/>
      <c r="E423" s="16"/>
      <c r="F423" s="16"/>
      <c r="G423" s="381"/>
      <c r="I423" s="16"/>
      <c r="J423" s="16"/>
      <c r="K423" s="16"/>
      <c r="L423" s="16"/>
      <c r="M423" s="16"/>
      <c r="N423" s="16"/>
      <c r="O423" s="16"/>
      <c r="Q423" s="382"/>
    </row>
    <row r="424" spans="1:17" ht="17.25" customHeight="1" x14ac:dyDescent="0.25">
      <c r="A424" s="16"/>
      <c r="B424" s="16"/>
      <c r="C424" s="16"/>
      <c r="D424" s="16"/>
      <c r="E424" s="16"/>
      <c r="F424" s="16"/>
      <c r="G424" s="381"/>
      <c r="I424" s="16"/>
      <c r="J424" s="16"/>
      <c r="K424" s="16"/>
      <c r="L424" s="16"/>
      <c r="M424" s="16"/>
      <c r="N424" s="16"/>
      <c r="O424" s="16"/>
      <c r="Q424" s="382"/>
    </row>
    <row r="425" spans="1:17" ht="17.25" customHeight="1" x14ac:dyDescent="0.25">
      <c r="A425" s="16"/>
      <c r="B425" s="16"/>
      <c r="C425" s="16"/>
      <c r="D425" s="16"/>
      <c r="E425" s="16"/>
      <c r="F425" s="16"/>
      <c r="G425" s="381"/>
      <c r="I425" s="16"/>
      <c r="J425" s="16"/>
      <c r="K425" s="16"/>
      <c r="L425" s="16"/>
      <c r="M425" s="16"/>
      <c r="N425" s="16"/>
      <c r="O425" s="16"/>
      <c r="Q425" s="382"/>
    </row>
    <row r="426" spans="1:17" ht="17.25" customHeight="1" x14ac:dyDescent="0.25">
      <c r="A426" s="16"/>
      <c r="B426" s="16"/>
      <c r="C426" s="16"/>
      <c r="D426" s="16"/>
      <c r="E426" s="16"/>
      <c r="F426" s="16"/>
      <c r="G426" s="381"/>
      <c r="I426" s="16"/>
      <c r="J426" s="16"/>
      <c r="K426" s="16"/>
      <c r="L426" s="16"/>
      <c r="M426" s="16"/>
      <c r="N426" s="16"/>
      <c r="O426" s="16"/>
      <c r="Q426" s="382"/>
    </row>
    <row r="427" spans="1:17" ht="17.25" customHeight="1" x14ac:dyDescent="0.25">
      <c r="A427" s="16"/>
      <c r="B427" s="16"/>
      <c r="C427" s="16"/>
      <c r="D427" s="16"/>
      <c r="E427" s="16"/>
      <c r="F427" s="16"/>
      <c r="G427" s="381"/>
      <c r="I427" s="16"/>
      <c r="J427" s="16"/>
      <c r="K427" s="16"/>
      <c r="L427" s="16"/>
      <c r="M427" s="16"/>
      <c r="N427" s="16"/>
      <c r="O427" s="16"/>
      <c r="Q427" s="382"/>
    </row>
    <row r="428" spans="1:17" ht="17.25" customHeight="1" x14ac:dyDescent="0.25">
      <c r="A428" s="16"/>
      <c r="B428" s="16"/>
      <c r="C428" s="16"/>
      <c r="D428" s="16"/>
      <c r="E428" s="16"/>
      <c r="F428" s="16"/>
      <c r="G428" s="381"/>
      <c r="I428" s="16"/>
      <c r="J428" s="16"/>
      <c r="K428" s="16"/>
      <c r="L428" s="16"/>
      <c r="M428" s="16"/>
      <c r="N428" s="16"/>
      <c r="O428" s="16"/>
      <c r="Q428" s="382"/>
    </row>
    <row r="429" spans="1:17" ht="17.25" customHeight="1" x14ac:dyDescent="0.25">
      <c r="A429" s="16"/>
      <c r="B429" s="16"/>
      <c r="C429" s="16"/>
      <c r="D429" s="16"/>
      <c r="E429" s="16"/>
      <c r="F429" s="16"/>
      <c r="G429" s="381"/>
      <c r="I429" s="16"/>
      <c r="J429" s="16"/>
      <c r="K429" s="16"/>
      <c r="L429" s="16"/>
      <c r="M429" s="16"/>
      <c r="N429" s="16"/>
      <c r="O429" s="16"/>
      <c r="Q429" s="382"/>
    </row>
    <row r="430" spans="1:17" ht="17.25" customHeight="1" x14ac:dyDescent="0.25">
      <c r="A430" s="16"/>
      <c r="B430" s="16"/>
      <c r="C430" s="16"/>
      <c r="D430" s="16"/>
      <c r="E430" s="16"/>
      <c r="F430" s="16"/>
      <c r="G430" s="381"/>
      <c r="I430" s="16"/>
      <c r="J430" s="16"/>
      <c r="K430" s="16"/>
      <c r="L430" s="16"/>
      <c r="M430" s="16"/>
      <c r="N430" s="16"/>
      <c r="O430" s="16"/>
      <c r="Q430" s="382"/>
    </row>
    <row r="431" spans="1:17" ht="17.25" customHeight="1" x14ac:dyDescent="0.25">
      <c r="A431" s="16"/>
      <c r="B431" s="16"/>
      <c r="C431" s="16"/>
      <c r="D431" s="16"/>
      <c r="E431" s="16"/>
      <c r="F431" s="16"/>
      <c r="G431" s="381"/>
      <c r="I431" s="16"/>
      <c r="J431" s="16"/>
      <c r="K431" s="16"/>
      <c r="L431" s="16"/>
      <c r="M431" s="16"/>
      <c r="N431" s="16"/>
      <c r="O431" s="16"/>
      <c r="Q431" s="382"/>
    </row>
    <row r="432" spans="1:17" ht="17.25" customHeight="1" x14ac:dyDescent="0.25">
      <c r="A432" s="16"/>
      <c r="B432" s="16"/>
      <c r="C432" s="16"/>
      <c r="D432" s="16"/>
      <c r="E432" s="16"/>
      <c r="F432" s="16"/>
      <c r="G432" s="381"/>
      <c r="I432" s="16"/>
      <c r="J432" s="16"/>
      <c r="K432" s="16"/>
      <c r="L432" s="16"/>
      <c r="M432" s="16"/>
      <c r="N432" s="16"/>
      <c r="O432" s="16"/>
      <c r="Q432" s="382"/>
    </row>
    <row r="433" spans="1:17" ht="17.25" customHeight="1" x14ac:dyDescent="0.25">
      <c r="A433" s="16"/>
      <c r="B433" s="16"/>
      <c r="C433" s="16"/>
      <c r="D433" s="16"/>
      <c r="E433" s="16"/>
      <c r="F433" s="16"/>
      <c r="G433" s="381"/>
      <c r="I433" s="16"/>
      <c r="J433" s="16"/>
      <c r="K433" s="16"/>
      <c r="L433" s="16"/>
      <c r="M433" s="16"/>
      <c r="N433" s="16"/>
      <c r="O433" s="16"/>
      <c r="Q433" s="382"/>
    </row>
    <row r="434" spans="1:17" ht="17.25" customHeight="1" x14ac:dyDescent="0.25">
      <c r="A434" s="16"/>
      <c r="B434" s="16"/>
      <c r="C434" s="16"/>
      <c r="D434" s="16"/>
      <c r="E434" s="16"/>
      <c r="F434" s="16"/>
      <c r="G434" s="381"/>
      <c r="I434" s="16"/>
      <c r="J434" s="16"/>
      <c r="K434" s="16"/>
      <c r="L434" s="16"/>
      <c r="M434" s="16"/>
      <c r="N434" s="16"/>
      <c r="O434" s="16"/>
      <c r="Q434" s="382"/>
    </row>
    <row r="435" spans="1:17" ht="17.25" customHeight="1" x14ac:dyDescent="0.25">
      <c r="A435" s="16"/>
      <c r="B435" s="16"/>
      <c r="C435" s="16"/>
      <c r="D435" s="16"/>
      <c r="E435" s="16"/>
      <c r="F435" s="16"/>
      <c r="G435" s="381"/>
      <c r="I435" s="16"/>
      <c r="J435" s="16"/>
      <c r="K435" s="16"/>
      <c r="L435" s="16"/>
      <c r="M435" s="16"/>
      <c r="N435" s="16"/>
      <c r="O435" s="16"/>
      <c r="Q435" s="382"/>
    </row>
    <row r="436" spans="1:17" ht="17.25" customHeight="1" x14ac:dyDescent="0.25">
      <c r="A436" s="16"/>
      <c r="B436" s="16"/>
      <c r="C436" s="16"/>
      <c r="D436" s="16"/>
      <c r="E436" s="16"/>
      <c r="F436" s="16"/>
      <c r="G436" s="381"/>
      <c r="I436" s="16"/>
      <c r="J436" s="16"/>
      <c r="K436" s="16"/>
      <c r="L436" s="16"/>
      <c r="M436" s="16"/>
      <c r="N436" s="16"/>
      <c r="O436" s="16"/>
      <c r="Q436" s="382"/>
    </row>
    <row r="437" spans="1:17" ht="17.25" customHeight="1" x14ac:dyDescent="0.25">
      <c r="A437" s="16"/>
      <c r="B437" s="16"/>
      <c r="C437" s="16"/>
      <c r="D437" s="16"/>
      <c r="E437" s="16"/>
      <c r="F437" s="16"/>
      <c r="G437" s="381"/>
      <c r="I437" s="16"/>
      <c r="J437" s="16"/>
      <c r="K437" s="16"/>
      <c r="L437" s="16"/>
      <c r="M437" s="16"/>
      <c r="N437" s="16"/>
      <c r="O437" s="16"/>
      <c r="Q437" s="382"/>
    </row>
    <row r="438" spans="1:17" ht="17.25" customHeight="1" x14ac:dyDescent="0.25">
      <c r="A438" s="16"/>
      <c r="B438" s="16"/>
      <c r="C438" s="16"/>
      <c r="D438" s="16"/>
      <c r="E438" s="16"/>
      <c r="F438" s="16"/>
      <c r="G438" s="381"/>
      <c r="I438" s="16"/>
      <c r="J438" s="16"/>
      <c r="K438" s="16"/>
      <c r="L438" s="16"/>
      <c r="M438" s="16"/>
      <c r="N438" s="16"/>
      <c r="O438" s="16"/>
      <c r="Q438" s="382"/>
    </row>
    <row r="439" spans="1:17" ht="17.25" customHeight="1" x14ac:dyDescent="0.25">
      <c r="A439" s="16"/>
      <c r="B439" s="16"/>
      <c r="C439" s="16"/>
      <c r="D439" s="16"/>
      <c r="E439" s="16"/>
      <c r="F439" s="16"/>
      <c r="G439" s="381"/>
      <c r="I439" s="16"/>
      <c r="J439" s="16"/>
      <c r="K439" s="16"/>
      <c r="L439" s="16"/>
      <c r="M439" s="16"/>
      <c r="N439" s="16"/>
      <c r="O439" s="16"/>
      <c r="Q439" s="382"/>
    </row>
    <row r="440" spans="1:17" ht="17.25" customHeight="1" x14ac:dyDescent="0.25">
      <c r="A440" s="16"/>
      <c r="B440" s="16"/>
      <c r="C440" s="16"/>
      <c r="D440" s="16"/>
      <c r="E440" s="16"/>
      <c r="F440" s="16"/>
      <c r="G440" s="381"/>
      <c r="I440" s="16"/>
      <c r="J440" s="16"/>
      <c r="K440" s="16"/>
      <c r="L440" s="16"/>
      <c r="M440" s="16"/>
      <c r="N440" s="16"/>
      <c r="O440" s="16"/>
      <c r="Q440" s="382"/>
    </row>
    <row r="441" spans="1:17" ht="17.25" customHeight="1" x14ac:dyDescent="0.25">
      <c r="A441" s="16"/>
      <c r="B441" s="16"/>
      <c r="C441" s="16"/>
      <c r="D441" s="16"/>
      <c r="E441" s="16"/>
      <c r="F441" s="16"/>
      <c r="G441" s="381"/>
      <c r="I441" s="16"/>
      <c r="J441" s="16"/>
      <c r="K441" s="16"/>
      <c r="L441" s="16"/>
      <c r="M441" s="16"/>
      <c r="N441" s="16"/>
      <c r="O441" s="16"/>
      <c r="Q441" s="382"/>
    </row>
    <row r="442" spans="1:17" ht="17.25" customHeight="1" x14ac:dyDescent="0.25">
      <c r="A442" s="16"/>
      <c r="B442" s="16"/>
      <c r="C442" s="16"/>
      <c r="D442" s="16"/>
      <c r="E442" s="16"/>
      <c r="F442" s="16"/>
      <c r="G442" s="381"/>
      <c r="I442" s="16"/>
      <c r="J442" s="16"/>
      <c r="K442" s="16"/>
      <c r="L442" s="16"/>
      <c r="M442" s="16"/>
      <c r="N442" s="16"/>
      <c r="O442" s="16"/>
      <c r="Q442" s="382"/>
    </row>
    <row r="443" spans="1:17" ht="17.25" customHeight="1" x14ac:dyDescent="0.25">
      <c r="A443" s="16"/>
      <c r="B443" s="16"/>
      <c r="C443" s="16"/>
      <c r="D443" s="16"/>
      <c r="E443" s="16"/>
      <c r="F443" s="16"/>
      <c r="G443" s="381"/>
      <c r="I443" s="16"/>
      <c r="J443" s="16"/>
      <c r="K443" s="16"/>
      <c r="L443" s="16"/>
      <c r="M443" s="16"/>
      <c r="N443" s="16"/>
      <c r="O443" s="16"/>
      <c r="Q443" s="382"/>
    </row>
    <row r="444" spans="1:17" ht="17.25" customHeight="1" x14ac:dyDescent="0.25">
      <c r="A444" s="16"/>
      <c r="B444" s="16"/>
      <c r="C444" s="16"/>
      <c r="D444" s="16"/>
      <c r="E444" s="16"/>
      <c r="F444" s="16"/>
      <c r="G444" s="381"/>
      <c r="I444" s="16"/>
      <c r="J444" s="16"/>
      <c r="K444" s="16"/>
      <c r="L444" s="16"/>
      <c r="M444" s="16"/>
      <c r="N444" s="16"/>
      <c r="O444" s="16"/>
      <c r="Q444" s="382"/>
    </row>
    <row r="445" spans="1:17" ht="17.25" customHeight="1" x14ac:dyDescent="0.25">
      <c r="A445" s="16"/>
      <c r="B445" s="16"/>
      <c r="C445" s="16"/>
      <c r="D445" s="16"/>
      <c r="E445" s="16"/>
      <c r="F445" s="16"/>
      <c r="G445" s="381"/>
      <c r="I445" s="16"/>
      <c r="J445" s="16"/>
      <c r="K445" s="16"/>
      <c r="L445" s="16"/>
      <c r="M445" s="16"/>
      <c r="N445" s="16"/>
      <c r="O445" s="16"/>
      <c r="Q445" s="382"/>
    </row>
    <row r="446" spans="1:17" ht="17.25" customHeight="1" x14ac:dyDescent="0.25">
      <c r="A446" s="16"/>
      <c r="B446" s="16"/>
      <c r="C446" s="16"/>
      <c r="D446" s="16"/>
      <c r="E446" s="16"/>
      <c r="F446" s="16"/>
      <c r="G446" s="381"/>
      <c r="I446" s="16"/>
      <c r="J446" s="16"/>
      <c r="K446" s="16"/>
      <c r="L446" s="16"/>
      <c r="M446" s="16"/>
      <c r="N446" s="16"/>
      <c r="O446" s="16"/>
      <c r="Q446" s="382"/>
    </row>
    <row r="447" spans="1:17" ht="17.25" customHeight="1" x14ac:dyDescent="0.25">
      <c r="A447" s="16"/>
      <c r="B447" s="16"/>
      <c r="C447" s="16"/>
      <c r="D447" s="16"/>
      <c r="E447" s="16"/>
      <c r="F447" s="16"/>
      <c r="G447" s="381"/>
      <c r="I447" s="16"/>
      <c r="J447" s="16"/>
      <c r="K447" s="16"/>
      <c r="L447" s="16"/>
      <c r="M447" s="16"/>
      <c r="N447" s="16"/>
      <c r="O447" s="16"/>
      <c r="Q447" s="382"/>
    </row>
    <row r="448" spans="1:17" ht="17.25" customHeight="1" x14ac:dyDescent="0.25">
      <c r="A448" s="16"/>
      <c r="B448" s="16"/>
      <c r="C448" s="16"/>
      <c r="D448" s="16"/>
      <c r="E448" s="16"/>
      <c r="F448" s="16"/>
      <c r="G448" s="381"/>
      <c r="I448" s="16"/>
      <c r="J448" s="16"/>
      <c r="K448" s="16"/>
      <c r="L448" s="16"/>
      <c r="M448" s="16"/>
      <c r="N448" s="16"/>
      <c r="O448" s="16"/>
      <c r="Q448" s="382"/>
    </row>
    <row r="449" spans="1:17" ht="17.25" customHeight="1" x14ac:dyDescent="0.25">
      <c r="A449" s="16"/>
      <c r="B449" s="16"/>
      <c r="C449" s="16"/>
      <c r="D449" s="16"/>
      <c r="E449" s="16"/>
      <c r="F449" s="16"/>
      <c r="G449" s="381"/>
      <c r="I449" s="16"/>
      <c r="J449" s="16"/>
      <c r="K449" s="16"/>
      <c r="L449" s="16"/>
      <c r="M449" s="16"/>
      <c r="N449" s="16"/>
      <c r="O449" s="16"/>
      <c r="Q449" s="382"/>
    </row>
    <row r="450" spans="1:17" ht="17.25" customHeight="1" x14ac:dyDescent="0.25">
      <c r="A450" s="16"/>
      <c r="B450" s="16"/>
      <c r="C450" s="16"/>
      <c r="D450" s="16"/>
      <c r="E450" s="16"/>
      <c r="F450" s="16"/>
      <c r="G450" s="381"/>
      <c r="I450" s="16"/>
      <c r="J450" s="16"/>
      <c r="K450" s="16"/>
      <c r="L450" s="16"/>
      <c r="M450" s="16"/>
      <c r="N450" s="16"/>
      <c r="O450" s="16"/>
      <c r="Q450" s="382"/>
    </row>
    <row r="451" spans="1:17" ht="17.25" customHeight="1" x14ac:dyDescent="0.25">
      <c r="A451" s="16"/>
      <c r="B451" s="16"/>
      <c r="C451" s="16"/>
      <c r="D451" s="16"/>
      <c r="E451" s="16"/>
      <c r="F451" s="16"/>
      <c r="G451" s="381"/>
      <c r="I451" s="16"/>
      <c r="J451" s="16"/>
      <c r="K451" s="16"/>
      <c r="L451" s="16"/>
      <c r="M451" s="16"/>
      <c r="N451" s="16"/>
      <c r="O451" s="16"/>
      <c r="Q451" s="382"/>
    </row>
    <row r="452" spans="1:17" ht="17.25" customHeight="1" x14ac:dyDescent="0.25">
      <c r="A452" s="16"/>
      <c r="B452" s="16"/>
      <c r="C452" s="16"/>
      <c r="D452" s="16"/>
      <c r="E452" s="16"/>
      <c r="F452" s="16"/>
      <c r="G452" s="381"/>
      <c r="I452" s="16"/>
      <c r="J452" s="16"/>
      <c r="K452" s="16"/>
      <c r="L452" s="16"/>
      <c r="M452" s="16"/>
      <c r="N452" s="16"/>
      <c r="O452" s="16"/>
      <c r="Q452" s="382"/>
    </row>
    <row r="453" spans="1:17" ht="17.25" customHeight="1" x14ac:dyDescent="0.25">
      <c r="A453" s="16"/>
      <c r="B453" s="16"/>
      <c r="C453" s="16"/>
      <c r="D453" s="16"/>
      <c r="E453" s="16"/>
      <c r="F453" s="16"/>
      <c r="G453" s="381"/>
      <c r="I453" s="16"/>
      <c r="J453" s="16"/>
      <c r="K453" s="16"/>
      <c r="L453" s="16"/>
      <c r="M453" s="16"/>
      <c r="N453" s="16"/>
      <c r="O453" s="16"/>
      <c r="Q453" s="382"/>
    </row>
    <row r="454" spans="1:17" ht="17.25" customHeight="1" x14ac:dyDescent="0.25">
      <c r="A454" s="16"/>
      <c r="B454" s="16"/>
      <c r="C454" s="16"/>
      <c r="D454" s="16"/>
      <c r="E454" s="16"/>
      <c r="F454" s="16"/>
      <c r="G454" s="381"/>
      <c r="I454" s="16"/>
      <c r="J454" s="16"/>
      <c r="K454" s="16"/>
      <c r="L454" s="16"/>
      <c r="M454" s="16"/>
      <c r="N454" s="16"/>
      <c r="O454" s="16"/>
      <c r="Q454" s="382"/>
    </row>
    <row r="455" spans="1:17" ht="17.25" customHeight="1" x14ac:dyDescent="0.25">
      <c r="A455" s="16"/>
      <c r="B455" s="16"/>
      <c r="C455" s="16"/>
      <c r="D455" s="16"/>
      <c r="E455" s="16"/>
      <c r="F455" s="16"/>
      <c r="G455" s="381"/>
      <c r="I455" s="16"/>
      <c r="J455" s="16"/>
      <c r="K455" s="16"/>
      <c r="L455" s="16"/>
      <c r="M455" s="16"/>
      <c r="N455" s="16"/>
      <c r="O455" s="16"/>
      <c r="Q455" s="382"/>
    </row>
    <row r="456" spans="1:17" ht="17.25" customHeight="1" x14ac:dyDescent="0.25">
      <c r="A456" s="16"/>
      <c r="B456" s="16"/>
      <c r="C456" s="16"/>
      <c r="D456" s="16"/>
      <c r="E456" s="16"/>
      <c r="F456" s="16"/>
      <c r="G456" s="381"/>
      <c r="I456" s="16"/>
      <c r="J456" s="16"/>
      <c r="K456" s="16"/>
      <c r="L456" s="16"/>
      <c r="M456" s="16"/>
      <c r="N456" s="16"/>
      <c r="O456" s="16"/>
      <c r="Q456" s="382"/>
    </row>
    <row r="457" spans="1:17" ht="17.25" customHeight="1" x14ac:dyDescent="0.25">
      <c r="A457" s="16"/>
      <c r="B457" s="16"/>
      <c r="C457" s="16"/>
      <c r="D457" s="16"/>
      <c r="E457" s="16"/>
      <c r="F457" s="16"/>
      <c r="G457" s="381"/>
      <c r="I457" s="16"/>
      <c r="J457" s="16"/>
      <c r="K457" s="16"/>
      <c r="L457" s="16"/>
      <c r="M457" s="16"/>
      <c r="N457" s="16"/>
      <c r="O457" s="16"/>
      <c r="Q457" s="382"/>
    </row>
    <row r="458" spans="1:17" ht="17.25" customHeight="1" x14ac:dyDescent="0.25">
      <c r="A458" s="16"/>
      <c r="B458" s="16"/>
      <c r="C458" s="16"/>
      <c r="D458" s="16"/>
      <c r="E458" s="16"/>
      <c r="F458" s="16"/>
      <c r="G458" s="381"/>
      <c r="I458" s="16"/>
      <c r="J458" s="16"/>
      <c r="K458" s="16"/>
      <c r="L458" s="16"/>
      <c r="M458" s="16"/>
      <c r="N458" s="16"/>
      <c r="O458" s="16"/>
      <c r="Q458" s="382"/>
    </row>
    <row r="459" spans="1:17" ht="17.25" customHeight="1" x14ac:dyDescent="0.25">
      <c r="A459" s="16"/>
      <c r="B459" s="16"/>
      <c r="C459" s="16"/>
      <c r="D459" s="16"/>
      <c r="E459" s="16"/>
      <c r="F459" s="16"/>
      <c r="G459" s="381"/>
      <c r="I459" s="16"/>
      <c r="J459" s="16"/>
      <c r="K459" s="16"/>
      <c r="L459" s="16"/>
      <c r="M459" s="16"/>
      <c r="N459" s="16"/>
      <c r="O459" s="16"/>
      <c r="Q459" s="382"/>
    </row>
    <row r="460" spans="1:17" ht="17.25" customHeight="1" x14ac:dyDescent="0.25">
      <c r="A460" s="16"/>
      <c r="B460" s="16"/>
      <c r="C460" s="16"/>
      <c r="D460" s="16"/>
      <c r="E460" s="16"/>
      <c r="F460" s="16"/>
      <c r="G460" s="381"/>
      <c r="I460" s="16"/>
      <c r="J460" s="16"/>
      <c r="K460" s="16"/>
      <c r="L460" s="16"/>
      <c r="M460" s="16"/>
      <c r="N460" s="16"/>
      <c r="O460" s="16"/>
      <c r="Q460" s="382"/>
    </row>
    <row r="461" spans="1:17" ht="17.25" customHeight="1" x14ac:dyDescent="0.25">
      <c r="A461" s="16"/>
      <c r="B461" s="16"/>
      <c r="C461" s="16"/>
      <c r="D461" s="16"/>
      <c r="E461" s="16"/>
      <c r="F461" s="16"/>
      <c r="G461" s="381"/>
      <c r="I461" s="16"/>
      <c r="J461" s="16"/>
      <c r="K461" s="16"/>
      <c r="L461" s="16"/>
      <c r="M461" s="16"/>
      <c r="N461" s="16"/>
      <c r="O461" s="16"/>
      <c r="Q461" s="382"/>
    </row>
    <row r="462" spans="1:17" ht="17.25" customHeight="1" x14ac:dyDescent="0.25">
      <c r="A462" s="16"/>
      <c r="B462" s="16"/>
      <c r="C462" s="16"/>
      <c r="D462" s="16"/>
      <c r="E462" s="16"/>
      <c r="F462" s="16"/>
      <c r="G462" s="381"/>
      <c r="I462" s="16"/>
      <c r="J462" s="16"/>
      <c r="K462" s="16"/>
      <c r="L462" s="16"/>
      <c r="M462" s="16"/>
      <c r="N462" s="16"/>
      <c r="O462" s="16"/>
      <c r="Q462" s="382"/>
    </row>
    <row r="463" spans="1:17" ht="17.25" customHeight="1" x14ac:dyDescent="0.25">
      <c r="A463" s="16"/>
      <c r="B463" s="16"/>
      <c r="C463" s="16"/>
      <c r="D463" s="16"/>
      <c r="E463" s="16"/>
      <c r="F463" s="16"/>
      <c r="G463" s="381"/>
      <c r="I463" s="16"/>
      <c r="J463" s="16"/>
      <c r="K463" s="16"/>
      <c r="L463" s="16"/>
      <c r="M463" s="16"/>
      <c r="N463" s="16"/>
      <c r="O463" s="16"/>
      <c r="Q463" s="382"/>
    </row>
    <row r="464" spans="1:17" ht="17.25" customHeight="1" x14ac:dyDescent="0.25">
      <c r="A464" s="16"/>
      <c r="B464" s="16"/>
      <c r="C464" s="16"/>
      <c r="D464" s="16"/>
      <c r="E464" s="16"/>
      <c r="F464" s="16"/>
      <c r="G464" s="381"/>
      <c r="I464" s="16"/>
      <c r="J464" s="16"/>
      <c r="K464" s="16"/>
      <c r="L464" s="16"/>
      <c r="M464" s="16"/>
      <c r="N464" s="16"/>
      <c r="O464" s="16"/>
      <c r="Q464" s="382"/>
    </row>
    <row r="465" spans="1:17" ht="17.25" customHeight="1" x14ac:dyDescent="0.25">
      <c r="A465" s="16"/>
      <c r="B465" s="16"/>
      <c r="C465" s="16"/>
      <c r="D465" s="16"/>
      <c r="E465" s="16"/>
      <c r="F465" s="16"/>
      <c r="G465" s="381"/>
      <c r="I465" s="16"/>
      <c r="J465" s="16"/>
      <c r="K465" s="16"/>
      <c r="L465" s="16"/>
      <c r="M465" s="16"/>
      <c r="N465" s="16"/>
      <c r="O465" s="16"/>
      <c r="Q465" s="382"/>
    </row>
    <row r="466" spans="1:17" ht="17.25" customHeight="1" x14ac:dyDescent="0.25">
      <c r="A466" s="16"/>
      <c r="B466" s="16"/>
      <c r="C466" s="16"/>
      <c r="D466" s="16"/>
      <c r="E466" s="16"/>
      <c r="F466" s="16"/>
      <c r="G466" s="381"/>
      <c r="I466" s="16"/>
      <c r="J466" s="16"/>
      <c r="K466" s="16"/>
      <c r="L466" s="16"/>
      <c r="M466" s="16"/>
      <c r="N466" s="16"/>
      <c r="O466" s="16"/>
      <c r="Q466" s="382"/>
    </row>
    <row r="467" spans="1:17" ht="17.25" customHeight="1" x14ac:dyDescent="0.25">
      <c r="A467" s="16"/>
      <c r="B467" s="16"/>
      <c r="C467" s="16"/>
      <c r="D467" s="16"/>
      <c r="E467" s="16"/>
      <c r="F467" s="16"/>
      <c r="G467" s="381"/>
      <c r="I467" s="16"/>
      <c r="J467" s="16"/>
      <c r="K467" s="16"/>
      <c r="L467" s="16"/>
      <c r="M467" s="16"/>
      <c r="N467" s="16"/>
      <c r="O467" s="16"/>
      <c r="Q467" s="382"/>
    </row>
    <row r="468" spans="1:17" ht="17.25" customHeight="1" x14ac:dyDescent="0.25">
      <c r="A468" s="16"/>
      <c r="B468" s="16"/>
      <c r="C468" s="16"/>
      <c r="D468" s="16"/>
      <c r="E468" s="16"/>
      <c r="F468" s="16"/>
      <c r="G468" s="381"/>
      <c r="I468" s="16"/>
      <c r="J468" s="16"/>
      <c r="K468" s="16"/>
      <c r="L468" s="16"/>
      <c r="M468" s="16"/>
      <c r="N468" s="16"/>
      <c r="O468" s="16"/>
      <c r="Q468" s="382"/>
    </row>
    <row r="469" spans="1:17" ht="17.25" customHeight="1" x14ac:dyDescent="0.25">
      <c r="A469" s="16"/>
      <c r="B469" s="16"/>
      <c r="C469" s="16"/>
      <c r="D469" s="16"/>
      <c r="E469" s="16"/>
      <c r="F469" s="16"/>
      <c r="G469" s="381"/>
      <c r="I469" s="16"/>
      <c r="J469" s="16"/>
      <c r="K469" s="16"/>
      <c r="L469" s="16"/>
      <c r="M469" s="16"/>
      <c r="N469" s="16"/>
      <c r="O469" s="16"/>
      <c r="Q469" s="382"/>
    </row>
    <row r="470" spans="1:17" ht="17.25" customHeight="1" x14ac:dyDescent="0.25">
      <c r="A470" s="16"/>
      <c r="B470" s="16"/>
      <c r="C470" s="16"/>
      <c r="D470" s="16"/>
      <c r="E470" s="16"/>
      <c r="F470" s="16"/>
      <c r="G470" s="381"/>
      <c r="I470" s="16"/>
      <c r="J470" s="16"/>
      <c r="K470" s="16"/>
      <c r="L470" s="16"/>
      <c r="M470" s="16"/>
      <c r="N470" s="16"/>
      <c r="O470" s="16"/>
      <c r="Q470" s="382"/>
    </row>
    <row r="471" spans="1:17" ht="17.25" customHeight="1" x14ac:dyDescent="0.25">
      <c r="A471" s="16"/>
      <c r="B471" s="16"/>
      <c r="C471" s="16"/>
      <c r="D471" s="16"/>
      <c r="E471" s="16"/>
      <c r="F471" s="16"/>
      <c r="G471" s="381"/>
      <c r="I471" s="16"/>
      <c r="J471" s="16"/>
      <c r="K471" s="16"/>
      <c r="L471" s="16"/>
      <c r="M471" s="16"/>
      <c r="N471" s="16"/>
      <c r="O471" s="16"/>
      <c r="Q471" s="382"/>
    </row>
    <row r="472" spans="1:17" ht="17.25" customHeight="1" x14ac:dyDescent="0.25">
      <c r="A472" s="16"/>
      <c r="B472" s="16"/>
      <c r="C472" s="16"/>
      <c r="D472" s="16"/>
      <c r="E472" s="16"/>
      <c r="F472" s="16"/>
      <c r="G472" s="381"/>
      <c r="I472" s="16"/>
      <c r="J472" s="16"/>
      <c r="K472" s="16"/>
      <c r="L472" s="16"/>
      <c r="M472" s="16"/>
      <c r="N472" s="16"/>
      <c r="O472" s="16"/>
      <c r="Q472" s="382"/>
    </row>
    <row r="473" spans="1:17" ht="17.25" customHeight="1" x14ac:dyDescent="0.25">
      <c r="A473" s="16"/>
      <c r="B473" s="16"/>
      <c r="C473" s="16"/>
      <c r="D473" s="16"/>
      <c r="E473" s="16"/>
      <c r="F473" s="16"/>
      <c r="G473" s="381"/>
      <c r="I473" s="16"/>
      <c r="J473" s="16"/>
      <c r="K473" s="16"/>
      <c r="L473" s="16"/>
      <c r="M473" s="16"/>
      <c r="N473" s="16"/>
      <c r="O473" s="16"/>
      <c r="Q473" s="382"/>
    </row>
    <row r="474" spans="1:17" ht="17.25" customHeight="1" x14ac:dyDescent="0.25">
      <c r="A474" s="16"/>
      <c r="B474" s="16"/>
      <c r="C474" s="16"/>
      <c r="D474" s="16"/>
      <c r="E474" s="16"/>
      <c r="F474" s="16"/>
      <c r="G474" s="381"/>
      <c r="I474" s="16"/>
      <c r="J474" s="16"/>
      <c r="K474" s="16"/>
      <c r="L474" s="16"/>
      <c r="M474" s="16"/>
      <c r="N474" s="16"/>
      <c r="O474" s="16"/>
      <c r="Q474" s="382"/>
    </row>
    <row r="475" spans="1:17" ht="17.25" customHeight="1" x14ac:dyDescent="0.25">
      <c r="A475" s="16"/>
      <c r="B475" s="16"/>
      <c r="C475" s="16"/>
      <c r="D475" s="16"/>
      <c r="E475" s="16"/>
      <c r="F475" s="16"/>
      <c r="G475" s="381"/>
      <c r="I475" s="16"/>
      <c r="J475" s="16"/>
      <c r="K475" s="16"/>
      <c r="L475" s="16"/>
      <c r="M475" s="16"/>
      <c r="N475" s="16"/>
      <c r="O475" s="16"/>
      <c r="Q475" s="382"/>
    </row>
    <row r="476" spans="1:17" ht="17.25" customHeight="1" x14ac:dyDescent="0.25">
      <c r="A476" s="16"/>
      <c r="B476" s="16"/>
      <c r="C476" s="16"/>
      <c r="D476" s="16"/>
      <c r="E476" s="16"/>
      <c r="F476" s="16"/>
      <c r="G476" s="381"/>
      <c r="I476" s="16"/>
      <c r="J476" s="16"/>
      <c r="K476" s="16"/>
      <c r="L476" s="16"/>
      <c r="M476" s="16"/>
      <c r="N476" s="16"/>
      <c r="O476" s="16"/>
      <c r="Q476" s="382"/>
    </row>
    <row r="477" spans="1:17" ht="17.25" customHeight="1" x14ac:dyDescent="0.25">
      <c r="A477" s="16"/>
      <c r="B477" s="16"/>
      <c r="C477" s="16"/>
      <c r="D477" s="16"/>
      <c r="E477" s="16"/>
      <c r="F477" s="16"/>
      <c r="G477" s="381"/>
      <c r="I477" s="16"/>
      <c r="J477" s="16"/>
      <c r="K477" s="16"/>
      <c r="L477" s="16"/>
      <c r="M477" s="16"/>
      <c r="N477" s="16"/>
      <c r="O477" s="16"/>
      <c r="Q477" s="382"/>
    </row>
    <row r="478" spans="1:17" ht="17.25" customHeight="1" x14ac:dyDescent="0.25">
      <c r="A478" s="16"/>
      <c r="B478" s="16"/>
      <c r="C478" s="16"/>
      <c r="D478" s="16"/>
      <c r="E478" s="16"/>
      <c r="F478" s="16"/>
      <c r="G478" s="381"/>
      <c r="I478" s="16"/>
      <c r="J478" s="16"/>
      <c r="K478" s="16"/>
      <c r="L478" s="16"/>
      <c r="M478" s="16"/>
      <c r="N478" s="16"/>
      <c r="O478" s="16"/>
      <c r="Q478" s="382"/>
    </row>
    <row r="479" spans="1:17" ht="17.25" customHeight="1" x14ac:dyDescent="0.25">
      <c r="A479" s="16"/>
      <c r="B479" s="16"/>
      <c r="C479" s="16"/>
      <c r="D479" s="16"/>
      <c r="E479" s="16"/>
      <c r="F479" s="16"/>
      <c r="G479" s="381"/>
      <c r="I479" s="16"/>
      <c r="J479" s="16"/>
      <c r="K479" s="16"/>
      <c r="L479" s="16"/>
      <c r="M479" s="16"/>
      <c r="N479" s="16"/>
      <c r="O479" s="16"/>
      <c r="Q479" s="382"/>
    </row>
    <row r="480" spans="1:17" ht="17.25" customHeight="1" x14ac:dyDescent="0.25">
      <c r="A480" s="16"/>
      <c r="B480" s="16"/>
      <c r="C480" s="16"/>
      <c r="D480" s="16"/>
      <c r="E480" s="16"/>
      <c r="F480" s="16"/>
      <c r="G480" s="381"/>
      <c r="I480" s="16"/>
      <c r="J480" s="16"/>
      <c r="K480" s="16"/>
      <c r="L480" s="16"/>
      <c r="M480" s="16"/>
      <c r="N480" s="16"/>
      <c r="O480" s="16"/>
      <c r="Q480" s="382"/>
    </row>
    <row r="481" spans="1:17" ht="17.25" customHeight="1" x14ac:dyDescent="0.25">
      <c r="A481" s="16"/>
      <c r="B481" s="16"/>
      <c r="C481" s="16"/>
      <c r="D481" s="16"/>
      <c r="E481" s="16"/>
      <c r="F481" s="16"/>
      <c r="G481" s="381"/>
      <c r="I481" s="16"/>
      <c r="J481" s="16"/>
      <c r="K481" s="16"/>
      <c r="L481" s="16"/>
      <c r="M481" s="16"/>
      <c r="N481" s="16"/>
      <c r="O481" s="16"/>
      <c r="Q481" s="382"/>
    </row>
    <row r="482" spans="1:17" ht="17.25" customHeight="1" x14ac:dyDescent="0.25">
      <c r="A482" s="16"/>
      <c r="B482" s="16"/>
      <c r="C482" s="16"/>
      <c r="D482" s="16"/>
      <c r="E482" s="16"/>
      <c r="F482" s="16"/>
      <c r="G482" s="381"/>
      <c r="I482" s="16"/>
      <c r="J482" s="16"/>
      <c r="K482" s="16"/>
      <c r="L482" s="16"/>
      <c r="M482" s="16"/>
      <c r="N482" s="16"/>
      <c r="O482" s="16"/>
      <c r="Q482" s="382"/>
    </row>
    <row r="483" spans="1:17" ht="17.25" customHeight="1" x14ac:dyDescent="0.25">
      <c r="A483" s="16"/>
      <c r="B483" s="16"/>
      <c r="C483" s="16"/>
      <c r="D483" s="16"/>
      <c r="E483" s="16"/>
      <c r="F483" s="16"/>
      <c r="G483" s="381"/>
      <c r="I483" s="16"/>
      <c r="J483" s="16"/>
      <c r="K483" s="16"/>
      <c r="L483" s="16"/>
      <c r="M483" s="16"/>
      <c r="N483" s="16"/>
      <c r="O483" s="16"/>
      <c r="Q483" s="382"/>
    </row>
    <row r="484" spans="1:17" ht="17.25" customHeight="1" x14ac:dyDescent="0.25">
      <c r="A484" s="16"/>
      <c r="B484" s="16"/>
      <c r="C484" s="16"/>
      <c r="D484" s="16"/>
      <c r="E484" s="16"/>
      <c r="F484" s="16"/>
      <c r="G484" s="381"/>
      <c r="I484" s="16"/>
      <c r="J484" s="16"/>
      <c r="K484" s="16"/>
      <c r="L484" s="16"/>
      <c r="M484" s="16"/>
      <c r="N484" s="16"/>
      <c r="O484" s="16"/>
      <c r="Q484" s="382"/>
    </row>
    <row r="485" spans="1:17" ht="17.25" customHeight="1" x14ac:dyDescent="0.25">
      <c r="A485" s="16"/>
      <c r="B485" s="16"/>
      <c r="C485" s="16"/>
      <c r="D485" s="16"/>
      <c r="E485" s="16"/>
      <c r="F485" s="16"/>
      <c r="G485" s="381"/>
      <c r="I485" s="16"/>
      <c r="J485" s="16"/>
      <c r="K485" s="16"/>
      <c r="L485" s="16"/>
      <c r="M485" s="16"/>
      <c r="N485" s="16"/>
      <c r="O485" s="16"/>
      <c r="Q485" s="382"/>
    </row>
    <row r="486" spans="1:17" ht="17.25" customHeight="1" x14ac:dyDescent="0.25">
      <c r="A486" s="16"/>
      <c r="B486" s="16"/>
      <c r="C486" s="16"/>
      <c r="D486" s="16"/>
      <c r="E486" s="16"/>
      <c r="F486" s="16"/>
      <c r="G486" s="381"/>
      <c r="I486" s="16"/>
      <c r="J486" s="16"/>
      <c r="K486" s="16"/>
      <c r="L486" s="16"/>
      <c r="M486" s="16"/>
      <c r="N486" s="16"/>
      <c r="O486" s="16"/>
      <c r="Q486" s="382"/>
    </row>
    <row r="487" spans="1:17" ht="17.25" customHeight="1" x14ac:dyDescent="0.25">
      <c r="A487" s="16"/>
      <c r="B487" s="16"/>
      <c r="C487" s="16"/>
      <c r="D487" s="16"/>
      <c r="E487" s="16"/>
      <c r="F487" s="16"/>
      <c r="G487" s="381"/>
      <c r="I487" s="16"/>
      <c r="J487" s="16"/>
      <c r="K487" s="16"/>
      <c r="L487" s="16"/>
      <c r="M487" s="16"/>
      <c r="N487" s="16"/>
      <c r="O487" s="16"/>
      <c r="Q487" s="382"/>
    </row>
    <row r="488" spans="1:17" ht="17.25" customHeight="1" x14ac:dyDescent="0.25">
      <c r="A488" s="16"/>
      <c r="B488" s="16"/>
      <c r="C488" s="16"/>
      <c r="D488" s="16"/>
      <c r="E488" s="16"/>
      <c r="F488" s="16"/>
      <c r="G488" s="381"/>
      <c r="I488" s="16"/>
      <c r="J488" s="16"/>
      <c r="K488" s="16"/>
      <c r="L488" s="16"/>
      <c r="M488" s="16"/>
      <c r="N488" s="16"/>
      <c r="O488" s="16"/>
      <c r="Q488" s="382"/>
    </row>
    <row r="489" spans="1:17" ht="17.25" customHeight="1" x14ac:dyDescent="0.25">
      <c r="A489" s="16"/>
      <c r="B489" s="16"/>
      <c r="C489" s="16"/>
      <c r="D489" s="16"/>
      <c r="E489" s="16"/>
      <c r="F489" s="16"/>
      <c r="G489" s="381"/>
      <c r="I489" s="16"/>
      <c r="J489" s="16"/>
      <c r="K489" s="16"/>
      <c r="L489" s="16"/>
      <c r="M489" s="16"/>
      <c r="N489" s="16"/>
      <c r="O489" s="16"/>
      <c r="Q489" s="382"/>
    </row>
    <row r="490" spans="1:17" ht="17.25" customHeight="1" x14ac:dyDescent="0.25">
      <c r="A490" s="16"/>
      <c r="B490" s="16"/>
      <c r="C490" s="16"/>
      <c r="D490" s="16"/>
      <c r="E490" s="16"/>
      <c r="F490" s="16"/>
      <c r="G490" s="381"/>
      <c r="I490" s="16"/>
      <c r="J490" s="16"/>
      <c r="K490" s="16"/>
      <c r="L490" s="16"/>
      <c r="M490" s="16"/>
      <c r="N490" s="16"/>
      <c r="O490" s="16"/>
      <c r="Q490" s="382"/>
    </row>
    <row r="491" spans="1:17" ht="17.25" customHeight="1" x14ac:dyDescent="0.25">
      <c r="A491" s="16"/>
      <c r="B491" s="16"/>
      <c r="C491" s="16"/>
      <c r="D491" s="16"/>
      <c r="E491" s="16"/>
      <c r="F491" s="16"/>
      <c r="G491" s="381"/>
      <c r="I491" s="16"/>
      <c r="J491" s="16"/>
      <c r="K491" s="16"/>
      <c r="L491" s="16"/>
      <c r="M491" s="16"/>
      <c r="N491" s="16"/>
      <c r="O491" s="16"/>
      <c r="Q491" s="382"/>
    </row>
    <row r="492" spans="1:17" ht="17.25" customHeight="1" x14ac:dyDescent="0.25">
      <c r="A492" s="16"/>
      <c r="B492" s="16"/>
      <c r="C492" s="16"/>
      <c r="D492" s="16"/>
      <c r="E492" s="16"/>
      <c r="F492" s="16"/>
      <c r="G492" s="381"/>
      <c r="I492" s="16"/>
      <c r="J492" s="16"/>
      <c r="K492" s="16"/>
      <c r="L492" s="16"/>
      <c r="M492" s="16"/>
      <c r="N492" s="16"/>
      <c r="O492" s="16"/>
      <c r="Q492" s="382"/>
    </row>
    <row r="493" spans="1:17" ht="17.25" customHeight="1" x14ac:dyDescent="0.25">
      <c r="A493" s="16"/>
      <c r="B493" s="16"/>
      <c r="C493" s="16"/>
      <c r="D493" s="16"/>
      <c r="E493" s="16"/>
      <c r="F493" s="16"/>
      <c r="G493" s="381"/>
      <c r="I493" s="16"/>
      <c r="J493" s="16"/>
      <c r="K493" s="16"/>
      <c r="L493" s="16"/>
      <c r="M493" s="16"/>
      <c r="N493" s="16"/>
      <c r="O493" s="16"/>
      <c r="Q493" s="382"/>
    </row>
    <row r="494" spans="1:17" ht="17.25" customHeight="1" x14ac:dyDescent="0.25">
      <c r="A494" s="16"/>
      <c r="B494" s="16"/>
      <c r="C494" s="16"/>
      <c r="D494" s="16"/>
      <c r="E494" s="16"/>
      <c r="F494" s="16"/>
      <c r="G494" s="381"/>
      <c r="I494" s="16"/>
      <c r="J494" s="16"/>
      <c r="K494" s="16"/>
      <c r="L494" s="16"/>
      <c r="M494" s="16"/>
      <c r="N494" s="16"/>
      <c r="O494" s="16"/>
      <c r="Q494" s="382"/>
    </row>
    <row r="495" spans="1:17" ht="17.25" customHeight="1" x14ac:dyDescent="0.25">
      <c r="A495" s="16"/>
      <c r="B495" s="16"/>
      <c r="C495" s="16"/>
      <c r="D495" s="16"/>
      <c r="E495" s="16"/>
      <c r="F495" s="16"/>
      <c r="G495" s="381"/>
      <c r="I495" s="16"/>
      <c r="J495" s="16"/>
      <c r="K495" s="16"/>
      <c r="L495" s="16"/>
      <c r="M495" s="16"/>
      <c r="N495" s="16"/>
      <c r="O495" s="16"/>
      <c r="Q495" s="382"/>
    </row>
    <row r="496" spans="1:17" ht="17.25" customHeight="1" x14ac:dyDescent="0.25">
      <c r="A496" s="16"/>
      <c r="B496" s="16"/>
      <c r="C496" s="16"/>
      <c r="D496" s="16"/>
      <c r="E496" s="16"/>
      <c r="F496" s="16"/>
      <c r="G496" s="381"/>
      <c r="I496" s="16"/>
      <c r="J496" s="16"/>
      <c r="K496" s="16"/>
      <c r="L496" s="16"/>
      <c r="M496" s="16"/>
      <c r="N496" s="16"/>
      <c r="O496" s="16"/>
      <c r="Q496" s="382"/>
    </row>
    <row r="497" spans="1:17" ht="17.25" customHeight="1" x14ac:dyDescent="0.25">
      <c r="A497" s="16"/>
      <c r="B497" s="16"/>
      <c r="C497" s="16"/>
      <c r="D497" s="16"/>
      <c r="E497" s="16"/>
      <c r="F497" s="16"/>
      <c r="G497" s="381"/>
      <c r="I497" s="16"/>
      <c r="J497" s="16"/>
      <c r="K497" s="16"/>
      <c r="L497" s="16"/>
      <c r="M497" s="16"/>
      <c r="N497" s="16"/>
      <c r="O497" s="16"/>
      <c r="Q497" s="382"/>
    </row>
    <row r="498" spans="1:17" ht="17.25" customHeight="1" x14ac:dyDescent="0.25">
      <c r="A498" s="16"/>
      <c r="B498" s="16"/>
      <c r="C498" s="16"/>
      <c r="D498" s="16"/>
      <c r="E498" s="16"/>
      <c r="F498" s="16"/>
      <c r="G498" s="381"/>
      <c r="I498" s="16"/>
      <c r="J498" s="16"/>
      <c r="K498" s="16"/>
      <c r="L498" s="16"/>
      <c r="M498" s="16"/>
      <c r="N498" s="16"/>
      <c r="O498" s="16"/>
      <c r="Q498" s="382"/>
    </row>
    <row r="499" spans="1:17" ht="17.25" customHeight="1" x14ac:dyDescent="0.25">
      <c r="A499" s="16"/>
      <c r="B499" s="16"/>
      <c r="C499" s="16"/>
      <c r="D499" s="16"/>
      <c r="E499" s="16"/>
      <c r="F499" s="16"/>
      <c r="G499" s="381"/>
      <c r="I499" s="16"/>
      <c r="J499" s="16"/>
      <c r="K499" s="16"/>
      <c r="L499" s="16"/>
      <c r="M499" s="16"/>
      <c r="N499" s="16"/>
      <c r="O499" s="16"/>
      <c r="Q499" s="382"/>
    </row>
    <row r="500" spans="1:17" ht="17.25" customHeight="1" x14ac:dyDescent="0.25">
      <c r="A500" s="16"/>
      <c r="B500" s="16"/>
      <c r="C500" s="16"/>
      <c r="D500" s="16"/>
      <c r="E500" s="16"/>
      <c r="F500" s="16"/>
      <c r="G500" s="381"/>
      <c r="I500" s="16"/>
      <c r="J500" s="16"/>
      <c r="K500" s="16"/>
      <c r="L500" s="16"/>
      <c r="M500" s="16"/>
      <c r="N500" s="16"/>
      <c r="O500" s="16"/>
      <c r="Q500" s="382"/>
    </row>
    <row r="501" spans="1:17" ht="17.25" customHeight="1" x14ac:dyDescent="0.25">
      <c r="A501" s="16"/>
      <c r="B501" s="16"/>
      <c r="C501" s="16"/>
      <c r="D501" s="16"/>
      <c r="E501" s="16"/>
      <c r="F501" s="16"/>
      <c r="G501" s="381"/>
      <c r="I501" s="16"/>
      <c r="J501" s="16"/>
      <c r="K501" s="16"/>
      <c r="L501" s="16"/>
      <c r="M501" s="16"/>
      <c r="N501" s="16"/>
      <c r="O501" s="16"/>
      <c r="Q501" s="382"/>
    </row>
    <row r="502" spans="1:17" ht="17.25" customHeight="1" x14ac:dyDescent="0.25">
      <c r="A502" s="16"/>
      <c r="B502" s="16"/>
      <c r="C502" s="16"/>
      <c r="D502" s="16"/>
      <c r="E502" s="16"/>
      <c r="F502" s="16"/>
      <c r="G502" s="381"/>
      <c r="I502" s="16"/>
      <c r="J502" s="16"/>
      <c r="K502" s="16"/>
      <c r="L502" s="16"/>
      <c r="M502" s="16"/>
      <c r="N502" s="16"/>
      <c r="O502" s="16"/>
      <c r="Q502" s="382"/>
    </row>
    <row r="503" spans="1:17" ht="17.25" customHeight="1" x14ac:dyDescent="0.25">
      <c r="A503" s="16"/>
      <c r="B503" s="16"/>
      <c r="C503" s="16"/>
      <c r="D503" s="16"/>
      <c r="E503" s="16"/>
      <c r="F503" s="16"/>
      <c r="G503" s="381"/>
      <c r="I503" s="16"/>
      <c r="J503" s="16"/>
      <c r="K503" s="16"/>
      <c r="L503" s="16"/>
      <c r="M503" s="16"/>
      <c r="N503" s="16"/>
      <c r="O503" s="16"/>
      <c r="Q503" s="382"/>
    </row>
    <row r="504" spans="1:17" ht="17.25" customHeight="1" x14ac:dyDescent="0.25">
      <c r="A504" s="16"/>
      <c r="B504" s="16"/>
      <c r="C504" s="16"/>
      <c r="D504" s="16"/>
      <c r="E504" s="16"/>
      <c r="F504" s="16"/>
      <c r="G504" s="381"/>
      <c r="I504" s="16"/>
      <c r="J504" s="16"/>
      <c r="K504" s="16"/>
      <c r="L504" s="16"/>
      <c r="M504" s="16"/>
      <c r="N504" s="16"/>
      <c r="O504" s="16"/>
      <c r="Q504" s="382"/>
    </row>
    <row r="505" spans="1:17" ht="17.25" customHeight="1" x14ac:dyDescent="0.25">
      <c r="A505" s="16"/>
      <c r="B505" s="16"/>
      <c r="C505" s="16"/>
      <c r="D505" s="16"/>
      <c r="E505" s="16"/>
      <c r="F505" s="16"/>
      <c r="G505" s="381"/>
      <c r="I505" s="16"/>
      <c r="J505" s="16"/>
      <c r="K505" s="16"/>
      <c r="L505" s="16"/>
      <c r="M505" s="16"/>
      <c r="N505" s="16"/>
      <c r="O505" s="16"/>
      <c r="Q505" s="382"/>
    </row>
    <row r="506" spans="1:17" ht="17.25" customHeight="1" x14ac:dyDescent="0.25">
      <c r="A506" s="16"/>
      <c r="B506" s="16"/>
      <c r="C506" s="16"/>
      <c r="D506" s="16"/>
      <c r="E506" s="16"/>
      <c r="F506" s="16"/>
      <c r="G506" s="381"/>
      <c r="I506" s="16"/>
      <c r="J506" s="16"/>
      <c r="K506" s="16"/>
      <c r="L506" s="16"/>
      <c r="M506" s="16"/>
      <c r="N506" s="16"/>
      <c r="O506" s="16"/>
      <c r="Q506" s="382"/>
    </row>
    <row r="507" spans="1:17" ht="17.25" customHeight="1" x14ac:dyDescent="0.25">
      <c r="A507" s="16"/>
      <c r="B507" s="16"/>
      <c r="C507" s="16"/>
      <c r="D507" s="16"/>
      <c r="E507" s="16"/>
      <c r="F507" s="16"/>
      <c r="G507" s="381"/>
      <c r="I507" s="16"/>
      <c r="J507" s="16"/>
      <c r="K507" s="16"/>
      <c r="L507" s="16"/>
      <c r="M507" s="16"/>
      <c r="N507" s="16"/>
      <c r="O507" s="16"/>
      <c r="Q507" s="382"/>
    </row>
    <row r="508" spans="1:17" ht="17.25" customHeight="1" x14ac:dyDescent="0.25">
      <c r="A508" s="16"/>
      <c r="B508" s="16"/>
      <c r="C508" s="16"/>
      <c r="D508" s="16"/>
      <c r="E508" s="16"/>
      <c r="F508" s="16"/>
      <c r="G508" s="381"/>
      <c r="I508" s="16"/>
      <c r="J508" s="16"/>
      <c r="K508" s="16"/>
      <c r="L508" s="16"/>
      <c r="M508" s="16"/>
      <c r="N508" s="16"/>
      <c r="O508" s="16"/>
      <c r="Q508" s="382"/>
    </row>
    <row r="509" spans="1:17" ht="17.25" customHeight="1" x14ac:dyDescent="0.25">
      <c r="A509" s="16"/>
      <c r="B509" s="16"/>
      <c r="C509" s="16"/>
      <c r="D509" s="16"/>
      <c r="E509" s="16"/>
      <c r="F509" s="16"/>
      <c r="G509" s="381"/>
      <c r="I509" s="16"/>
      <c r="J509" s="16"/>
      <c r="K509" s="16"/>
      <c r="L509" s="16"/>
      <c r="M509" s="16"/>
      <c r="N509" s="16"/>
      <c r="O509" s="16"/>
      <c r="Q509" s="382"/>
    </row>
    <row r="510" spans="1:17" ht="17.25" customHeight="1" x14ac:dyDescent="0.25">
      <c r="A510" s="16"/>
      <c r="B510" s="16"/>
      <c r="C510" s="16"/>
      <c r="D510" s="16"/>
      <c r="E510" s="16"/>
      <c r="F510" s="16"/>
      <c r="G510" s="381"/>
      <c r="I510" s="16"/>
      <c r="J510" s="16"/>
      <c r="K510" s="16"/>
      <c r="L510" s="16"/>
      <c r="M510" s="16"/>
      <c r="N510" s="16"/>
      <c r="O510" s="16"/>
      <c r="Q510" s="382"/>
    </row>
    <row r="511" spans="1:17" ht="17.25" customHeight="1" x14ac:dyDescent="0.25">
      <c r="A511" s="16"/>
      <c r="B511" s="16"/>
      <c r="C511" s="16"/>
      <c r="D511" s="16"/>
      <c r="E511" s="16"/>
      <c r="F511" s="16"/>
      <c r="G511" s="381"/>
      <c r="I511" s="16"/>
      <c r="J511" s="16"/>
      <c r="K511" s="16"/>
      <c r="L511" s="16"/>
      <c r="M511" s="16"/>
      <c r="N511" s="16"/>
      <c r="O511" s="16"/>
      <c r="Q511" s="382"/>
    </row>
    <row r="512" spans="1:17" ht="17.25" customHeight="1" x14ac:dyDescent="0.25">
      <c r="A512" s="16"/>
      <c r="B512" s="16"/>
      <c r="C512" s="16"/>
      <c r="D512" s="16"/>
      <c r="E512" s="16"/>
      <c r="F512" s="16"/>
      <c r="G512" s="381"/>
      <c r="I512" s="16"/>
      <c r="J512" s="16"/>
      <c r="K512" s="16"/>
      <c r="L512" s="16"/>
      <c r="M512" s="16"/>
      <c r="N512" s="16"/>
      <c r="O512" s="16"/>
      <c r="Q512" s="382"/>
    </row>
    <row r="513" spans="1:17" ht="17.25" customHeight="1" x14ac:dyDescent="0.25">
      <c r="A513" s="16"/>
      <c r="B513" s="16"/>
      <c r="C513" s="16"/>
      <c r="D513" s="16"/>
      <c r="E513" s="16"/>
      <c r="F513" s="16"/>
      <c r="G513" s="381"/>
      <c r="I513" s="16"/>
      <c r="J513" s="16"/>
      <c r="K513" s="16"/>
      <c r="L513" s="16"/>
      <c r="M513" s="16"/>
      <c r="N513" s="16"/>
      <c r="O513" s="16"/>
      <c r="Q513" s="382"/>
    </row>
    <row r="514" spans="1:17" ht="17.25" customHeight="1" x14ac:dyDescent="0.25">
      <c r="A514" s="16"/>
      <c r="B514" s="16"/>
      <c r="C514" s="16"/>
      <c r="D514" s="16"/>
      <c r="E514" s="16"/>
      <c r="F514" s="16"/>
      <c r="G514" s="381"/>
      <c r="I514" s="16"/>
      <c r="J514" s="16"/>
      <c r="K514" s="16"/>
      <c r="L514" s="16"/>
      <c r="M514" s="16"/>
      <c r="N514" s="16"/>
      <c r="O514" s="16"/>
      <c r="Q514" s="382"/>
    </row>
    <row r="515" spans="1:17" ht="17.25" customHeight="1" x14ac:dyDescent="0.25">
      <c r="A515" s="16"/>
      <c r="B515" s="16"/>
      <c r="C515" s="16"/>
      <c r="D515" s="16"/>
      <c r="E515" s="16"/>
      <c r="F515" s="16"/>
      <c r="G515" s="381"/>
      <c r="I515" s="16"/>
      <c r="J515" s="16"/>
      <c r="K515" s="16"/>
      <c r="L515" s="16"/>
      <c r="M515" s="16"/>
      <c r="N515" s="16"/>
      <c r="O515" s="16"/>
      <c r="Q515" s="382"/>
    </row>
    <row r="516" spans="1:17" ht="17.25" customHeight="1" x14ac:dyDescent="0.25">
      <c r="A516" s="16"/>
      <c r="B516" s="16"/>
      <c r="C516" s="16"/>
      <c r="D516" s="16"/>
      <c r="E516" s="16"/>
      <c r="F516" s="16"/>
      <c r="G516" s="381"/>
      <c r="I516" s="16"/>
      <c r="J516" s="16"/>
      <c r="K516" s="16"/>
      <c r="L516" s="16"/>
      <c r="M516" s="16"/>
      <c r="N516" s="16"/>
      <c r="O516" s="16"/>
      <c r="Q516" s="382"/>
    </row>
    <row r="517" spans="1:17" ht="17.25" customHeight="1" x14ac:dyDescent="0.25">
      <c r="A517" s="16"/>
      <c r="B517" s="16"/>
      <c r="C517" s="16"/>
      <c r="D517" s="16"/>
      <c r="E517" s="16"/>
      <c r="F517" s="16"/>
      <c r="G517" s="381"/>
      <c r="I517" s="16"/>
      <c r="J517" s="16"/>
      <c r="K517" s="16"/>
      <c r="L517" s="16"/>
      <c r="M517" s="16"/>
      <c r="N517" s="16"/>
      <c r="O517" s="16"/>
      <c r="Q517" s="382"/>
    </row>
    <row r="518" spans="1:17" ht="17.25" customHeight="1" x14ac:dyDescent="0.25">
      <c r="A518" s="16"/>
      <c r="B518" s="16"/>
      <c r="C518" s="16"/>
      <c r="D518" s="16"/>
      <c r="E518" s="16"/>
      <c r="F518" s="16"/>
      <c r="G518" s="381"/>
      <c r="I518" s="16"/>
      <c r="J518" s="16"/>
      <c r="K518" s="16"/>
      <c r="L518" s="16"/>
      <c r="M518" s="16"/>
      <c r="N518" s="16"/>
      <c r="O518" s="16"/>
      <c r="Q518" s="382"/>
    </row>
    <row r="519" spans="1:17" ht="17.25" customHeight="1" x14ac:dyDescent="0.25">
      <c r="A519" s="16"/>
      <c r="B519" s="16"/>
      <c r="C519" s="16"/>
      <c r="D519" s="16"/>
      <c r="E519" s="16"/>
      <c r="F519" s="16"/>
      <c r="G519" s="381"/>
      <c r="I519" s="16"/>
      <c r="J519" s="16"/>
      <c r="K519" s="16"/>
      <c r="L519" s="16"/>
      <c r="M519" s="16"/>
      <c r="N519" s="16"/>
      <c r="O519" s="16"/>
      <c r="Q519" s="382"/>
    </row>
    <row r="520" spans="1:17" ht="17.25" customHeight="1" x14ac:dyDescent="0.25">
      <c r="A520" s="16"/>
      <c r="B520" s="16"/>
      <c r="C520" s="16"/>
      <c r="D520" s="16"/>
      <c r="E520" s="16"/>
      <c r="F520" s="16"/>
      <c r="G520" s="381"/>
      <c r="I520" s="16"/>
      <c r="J520" s="16"/>
      <c r="K520" s="16"/>
      <c r="L520" s="16"/>
      <c r="M520" s="16"/>
      <c r="N520" s="16"/>
      <c r="O520" s="16"/>
      <c r="Q520" s="382"/>
    </row>
    <row r="521" spans="1:17" ht="17.25" customHeight="1" x14ac:dyDescent="0.25">
      <c r="A521" s="16"/>
      <c r="B521" s="16"/>
      <c r="C521" s="16"/>
      <c r="D521" s="16"/>
      <c r="E521" s="16"/>
      <c r="F521" s="16"/>
      <c r="G521" s="381"/>
      <c r="I521" s="16"/>
      <c r="J521" s="16"/>
      <c r="K521" s="16"/>
      <c r="L521" s="16"/>
      <c r="M521" s="16"/>
      <c r="N521" s="16"/>
      <c r="O521" s="16"/>
      <c r="Q521" s="382"/>
    </row>
    <row r="522" spans="1:17" ht="17.25" customHeight="1" x14ac:dyDescent="0.25">
      <c r="A522" s="16"/>
      <c r="B522" s="16"/>
      <c r="C522" s="16"/>
      <c r="D522" s="16"/>
      <c r="E522" s="16"/>
      <c r="F522" s="16"/>
      <c r="G522" s="381"/>
      <c r="I522" s="16"/>
      <c r="J522" s="16"/>
      <c r="K522" s="16"/>
      <c r="L522" s="16"/>
      <c r="M522" s="16"/>
      <c r="N522" s="16"/>
      <c r="O522" s="16"/>
      <c r="Q522" s="382"/>
    </row>
    <row r="523" spans="1:17" ht="17.25" customHeight="1" x14ac:dyDescent="0.25">
      <c r="A523" s="16"/>
      <c r="B523" s="16"/>
      <c r="C523" s="16"/>
      <c r="D523" s="16"/>
      <c r="E523" s="16"/>
      <c r="F523" s="16"/>
      <c r="G523" s="381"/>
      <c r="I523" s="16"/>
      <c r="J523" s="16"/>
      <c r="K523" s="16"/>
      <c r="L523" s="16"/>
      <c r="M523" s="16"/>
      <c r="N523" s="16"/>
      <c r="O523" s="16"/>
      <c r="Q523" s="382"/>
    </row>
    <row r="524" spans="1:17" ht="17.25" customHeight="1" x14ac:dyDescent="0.25">
      <c r="A524" s="16"/>
      <c r="B524" s="16"/>
      <c r="C524" s="16"/>
      <c r="D524" s="16"/>
      <c r="E524" s="16"/>
      <c r="F524" s="16"/>
      <c r="G524" s="381"/>
      <c r="I524" s="16"/>
      <c r="J524" s="16"/>
      <c r="K524" s="16"/>
      <c r="L524" s="16"/>
      <c r="M524" s="16"/>
      <c r="N524" s="16"/>
      <c r="O524" s="16"/>
      <c r="Q524" s="382"/>
    </row>
    <row r="525" spans="1:17" ht="17.25" customHeight="1" x14ac:dyDescent="0.25">
      <c r="A525" s="16"/>
      <c r="B525" s="16"/>
      <c r="C525" s="16"/>
      <c r="D525" s="16"/>
      <c r="E525" s="16"/>
      <c r="F525" s="16"/>
      <c r="G525" s="381"/>
      <c r="I525" s="16"/>
      <c r="J525" s="16"/>
      <c r="K525" s="16"/>
      <c r="L525" s="16"/>
      <c r="M525" s="16"/>
      <c r="N525" s="16"/>
      <c r="O525" s="16"/>
      <c r="Q525" s="382"/>
    </row>
    <row r="526" spans="1:17" ht="17.25" customHeight="1" x14ac:dyDescent="0.25">
      <c r="A526" s="16"/>
      <c r="B526" s="16"/>
      <c r="C526" s="16"/>
      <c r="D526" s="16"/>
      <c r="E526" s="16"/>
      <c r="F526" s="16"/>
      <c r="G526" s="381"/>
      <c r="I526" s="16"/>
      <c r="J526" s="16"/>
      <c r="K526" s="16"/>
      <c r="L526" s="16"/>
      <c r="M526" s="16"/>
      <c r="N526" s="16"/>
      <c r="O526" s="16"/>
      <c r="Q526" s="382"/>
    </row>
    <row r="527" spans="1:17" ht="17.25" customHeight="1" x14ac:dyDescent="0.25">
      <c r="A527" s="16"/>
      <c r="B527" s="16"/>
      <c r="C527" s="16"/>
      <c r="D527" s="16"/>
      <c r="E527" s="16"/>
      <c r="F527" s="16"/>
      <c r="G527" s="381"/>
      <c r="I527" s="16"/>
      <c r="J527" s="16"/>
      <c r="K527" s="16"/>
      <c r="L527" s="16"/>
      <c r="M527" s="16"/>
      <c r="N527" s="16"/>
      <c r="O527" s="16"/>
      <c r="Q527" s="382"/>
    </row>
    <row r="528" spans="1:17" ht="17.25" customHeight="1" x14ac:dyDescent="0.25">
      <c r="A528" s="16"/>
      <c r="B528" s="16"/>
      <c r="C528" s="16"/>
      <c r="D528" s="16"/>
      <c r="E528" s="16"/>
      <c r="F528" s="16"/>
      <c r="G528" s="381"/>
      <c r="I528" s="16"/>
      <c r="J528" s="16"/>
      <c r="K528" s="16"/>
      <c r="L528" s="16"/>
      <c r="M528" s="16"/>
      <c r="N528" s="16"/>
      <c r="O528" s="16"/>
      <c r="Q528" s="382"/>
    </row>
    <row r="529" spans="1:17" ht="17.25" customHeight="1" x14ac:dyDescent="0.25">
      <c r="A529" s="16"/>
      <c r="B529" s="16"/>
      <c r="C529" s="16"/>
      <c r="D529" s="16"/>
      <c r="E529" s="16"/>
      <c r="F529" s="16"/>
      <c r="G529" s="381"/>
      <c r="I529" s="16"/>
      <c r="J529" s="16"/>
      <c r="K529" s="16"/>
      <c r="L529" s="16"/>
      <c r="M529" s="16"/>
      <c r="N529" s="16"/>
      <c r="O529" s="16"/>
      <c r="Q529" s="382"/>
    </row>
    <row r="530" spans="1:17" ht="17.25" customHeight="1" x14ac:dyDescent="0.25">
      <c r="A530" s="16"/>
      <c r="B530" s="16"/>
      <c r="C530" s="16"/>
      <c r="D530" s="16"/>
      <c r="E530" s="16"/>
      <c r="F530" s="16"/>
      <c r="G530" s="381"/>
      <c r="I530" s="16"/>
      <c r="J530" s="16"/>
      <c r="K530" s="16"/>
      <c r="L530" s="16"/>
      <c r="M530" s="16"/>
      <c r="N530" s="16"/>
      <c r="O530" s="16"/>
      <c r="Q530" s="382"/>
    </row>
    <row r="531" spans="1:17" ht="17.25" customHeight="1" x14ac:dyDescent="0.25">
      <c r="A531" s="16"/>
      <c r="B531" s="16"/>
      <c r="C531" s="16"/>
      <c r="D531" s="16"/>
      <c r="E531" s="16"/>
      <c r="F531" s="16"/>
      <c r="G531" s="381"/>
      <c r="I531" s="16"/>
      <c r="J531" s="16"/>
      <c r="K531" s="16"/>
      <c r="L531" s="16"/>
      <c r="M531" s="16"/>
      <c r="N531" s="16"/>
      <c r="O531" s="16"/>
      <c r="Q531" s="382"/>
    </row>
    <row r="532" spans="1:17" ht="17.25" customHeight="1" x14ac:dyDescent="0.25">
      <c r="A532" s="16"/>
      <c r="B532" s="16"/>
      <c r="C532" s="16"/>
      <c r="D532" s="16"/>
      <c r="E532" s="16"/>
      <c r="F532" s="16"/>
      <c r="G532" s="381"/>
      <c r="I532" s="16"/>
      <c r="J532" s="16"/>
      <c r="K532" s="16"/>
      <c r="L532" s="16"/>
      <c r="M532" s="16"/>
      <c r="N532" s="16"/>
      <c r="O532" s="16"/>
      <c r="Q532" s="382"/>
    </row>
    <row r="533" spans="1:17" ht="17.25" customHeight="1" x14ac:dyDescent="0.25">
      <c r="A533" s="16"/>
      <c r="B533" s="16"/>
      <c r="C533" s="16"/>
      <c r="D533" s="16"/>
      <c r="E533" s="16"/>
      <c r="F533" s="16"/>
      <c r="G533" s="381"/>
      <c r="I533" s="16"/>
      <c r="J533" s="16"/>
      <c r="K533" s="16"/>
      <c r="L533" s="16"/>
      <c r="M533" s="16"/>
      <c r="N533" s="16"/>
      <c r="O533" s="16"/>
      <c r="Q533" s="382"/>
    </row>
    <row r="534" spans="1:17" ht="17.25" customHeight="1" x14ac:dyDescent="0.25">
      <c r="A534" s="16"/>
      <c r="B534" s="16"/>
      <c r="C534" s="16"/>
      <c r="D534" s="16"/>
      <c r="E534" s="16"/>
      <c r="F534" s="16"/>
      <c r="G534" s="381"/>
      <c r="I534" s="16"/>
      <c r="J534" s="16"/>
      <c r="K534" s="16"/>
      <c r="L534" s="16"/>
      <c r="M534" s="16"/>
      <c r="N534" s="16"/>
      <c r="O534" s="16"/>
      <c r="Q534" s="382"/>
    </row>
    <row r="535" spans="1:17" ht="17.25" customHeight="1" x14ac:dyDescent="0.25">
      <c r="A535" s="16"/>
      <c r="B535" s="16"/>
      <c r="C535" s="16"/>
      <c r="D535" s="16"/>
      <c r="E535" s="16"/>
      <c r="F535" s="16"/>
      <c r="G535" s="381"/>
      <c r="I535" s="16"/>
      <c r="J535" s="16"/>
      <c r="K535" s="16"/>
      <c r="L535" s="16"/>
      <c r="M535" s="16"/>
      <c r="N535" s="16"/>
      <c r="O535" s="16"/>
      <c r="Q535" s="382"/>
    </row>
    <row r="536" spans="1:17" ht="17.25" customHeight="1" x14ac:dyDescent="0.25">
      <c r="A536" s="16"/>
      <c r="B536" s="16"/>
      <c r="C536" s="16"/>
      <c r="D536" s="16"/>
      <c r="E536" s="16"/>
      <c r="F536" s="16"/>
      <c r="G536" s="381"/>
      <c r="I536" s="16"/>
      <c r="J536" s="16"/>
      <c r="K536" s="16"/>
      <c r="L536" s="16"/>
      <c r="M536" s="16"/>
      <c r="N536" s="16"/>
      <c r="O536" s="16"/>
      <c r="Q536" s="382"/>
    </row>
    <row r="537" spans="1:17" ht="17.25" customHeight="1" x14ac:dyDescent="0.25">
      <c r="A537" s="16"/>
      <c r="B537" s="16"/>
      <c r="C537" s="16"/>
      <c r="D537" s="16"/>
      <c r="E537" s="16"/>
      <c r="F537" s="16"/>
      <c r="G537" s="381"/>
      <c r="I537" s="16"/>
      <c r="J537" s="16"/>
      <c r="K537" s="16"/>
      <c r="L537" s="16"/>
      <c r="M537" s="16"/>
      <c r="N537" s="16"/>
      <c r="O537" s="16"/>
      <c r="Q537" s="382"/>
    </row>
    <row r="538" spans="1:17" ht="17.25" customHeight="1" x14ac:dyDescent="0.25">
      <c r="A538" s="16"/>
      <c r="B538" s="16"/>
      <c r="C538" s="16"/>
      <c r="D538" s="16"/>
      <c r="E538" s="16"/>
      <c r="F538" s="16"/>
      <c r="G538" s="381"/>
      <c r="I538" s="16"/>
      <c r="J538" s="16"/>
      <c r="K538" s="16"/>
      <c r="L538" s="16"/>
      <c r="M538" s="16"/>
      <c r="N538" s="16"/>
      <c r="O538" s="16"/>
      <c r="Q538" s="382"/>
    </row>
    <row r="539" spans="1:17" ht="17.25" customHeight="1" x14ac:dyDescent="0.25">
      <c r="A539" s="16"/>
      <c r="B539" s="16"/>
      <c r="C539" s="16"/>
      <c r="D539" s="16"/>
      <c r="E539" s="16"/>
      <c r="F539" s="16"/>
      <c r="G539" s="381"/>
      <c r="I539" s="16"/>
      <c r="J539" s="16"/>
      <c r="K539" s="16"/>
      <c r="L539" s="16"/>
      <c r="M539" s="16"/>
      <c r="N539" s="16"/>
      <c r="O539" s="16"/>
      <c r="Q539" s="382"/>
    </row>
    <row r="540" spans="1:17" ht="17.25" customHeight="1" x14ac:dyDescent="0.25">
      <c r="A540" s="16"/>
      <c r="B540" s="16"/>
      <c r="C540" s="16"/>
      <c r="D540" s="16"/>
      <c r="E540" s="16"/>
      <c r="F540" s="16"/>
      <c r="G540" s="381"/>
      <c r="I540" s="16"/>
      <c r="J540" s="16"/>
      <c r="K540" s="16"/>
      <c r="L540" s="16"/>
      <c r="M540" s="16"/>
      <c r="N540" s="16"/>
      <c r="O540" s="16"/>
      <c r="Q540" s="382"/>
    </row>
    <row r="541" spans="1:17" ht="17.25" customHeight="1" x14ac:dyDescent="0.25">
      <c r="A541" s="16"/>
      <c r="B541" s="16"/>
      <c r="C541" s="16"/>
      <c r="D541" s="16"/>
      <c r="E541" s="16"/>
      <c r="F541" s="16"/>
      <c r="G541" s="381"/>
      <c r="I541" s="16"/>
      <c r="J541" s="16"/>
      <c r="K541" s="16"/>
      <c r="L541" s="16"/>
      <c r="M541" s="16"/>
      <c r="N541" s="16"/>
      <c r="O541" s="16"/>
      <c r="Q541" s="382"/>
    </row>
    <row r="542" spans="1:17" ht="17.25" customHeight="1" x14ac:dyDescent="0.25">
      <c r="A542" s="16"/>
      <c r="B542" s="16"/>
      <c r="C542" s="16"/>
      <c r="D542" s="16"/>
      <c r="E542" s="16"/>
      <c r="F542" s="16"/>
      <c r="G542" s="381"/>
      <c r="I542" s="16"/>
      <c r="J542" s="16"/>
      <c r="K542" s="16"/>
      <c r="L542" s="16"/>
      <c r="M542" s="16"/>
      <c r="N542" s="16"/>
      <c r="O542" s="16"/>
      <c r="Q542" s="382"/>
    </row>
    <row r="543" spans="1:17" ht="17.25" customHeight="1" x14ac:dyDescent="0.25">
      <c r="A543" s="16"/>
      <c r="B543" s="16"/>
      <c r="C543" s="16"/>
      <c r="D543" s="16"/>
      <c r="E543" s="16"/>
      <c r="F543" s="16"/>
      <c r="G543" s="381"/>
      <c r="I543" s="16"/>
      <c r="J543" s="16"/>
      <c r="K543" s="16"/>
      <c r="L543" s="16"/>
      <c r="M543" s="16"/>
      <c r="N543" s="16"/>
      <c r="O543" s="16"/>
      <c r="Q543" s="382"/>
    </row>
    <row r="544" spans="1:17" ht="17.25" customHeight="1" x14ac:dyDescent="0.25">
      <c r="A544" s="16"/>
      <c r="B544" s="16"/>
      <c r="C544" s="16"/>
      <c r="D544" s="16"/>
      <c r="E544" s="16"/>
      <c r="F544" s="16"/>
      <c r="G544" s="381"/>
      <c r="I544" s="16"/>
      <c r="J544" s="16"/>
      <c r="K544" s="16"/>
      <c r="L544" s="16"/>
      <c r="M544" s="16"/>
      <c r="N544" s="16"/>
      <c r="O544" s="16"/>
      <c r="Q544" s="382"/>
    </row>
    <row r="545" spans="1:17" ht="17.25" customHeight="1" x14ac:dyDescent="0.25">
      <c r="A545" s="16"/>
      <c r="B545" s="16"/>
      <c r="C545" s="16"/>
      <c r="D545" s="16"/>
      <c r="E545" s="16"/>
      <c r="F545" s="16"/>
      <c r="G545" s="381"/>
      <c r="I545" s="16"/>
      <c r="J545" s="16"/>
      <c r="K545" s="16"/>
      <c r="L545" s="16"/>
      <c r="M545" s="16"/>
      <c r="N545" s="16"/>
      <c r="O545" s="16"/>
      <c r="Q545" s="382"/>
    </row>
    <row r="546" spans="1:17" ht="17.25" customHeight="1" x14ac:dyDescent="0.25">
      <c r="A546" s="16"/>
      <c r="B546" s="16"/>
      <c r="C546" s="16"/>
      <c r="D546" s="16"/>
      <c r="E546" s="16"/>
      <c r="F546" s="16"/>
      <c r="G546" s="381"/>
      <c r="I546" s="16"/>
      <c r="J546" s="16"/>
      <c r="K546" s="16"/>
      <c r="L546" s="16"/>
      <c r="M546" s="16"/>
      <c r="N546" s="16"/>
      <c r="O546" s="16"/>
      <c r="Q546" s="382"/>
    </row>
    <row r="547" spans="1:17" ht="17.25" customHeight="1" x14ac:dyDescent="0.25">
      <c r="A547" s="16"/>
      <c r="B547" s="16"/>
      <c r="C547" s="16"/>
      <c r="D547" s="16"/>
      <c r="E547" s="16"/>
      <c r="F547" s="16"/>
      <c r="G547" s="381"/>
      <c r="I547" s="16"/>
      <c r="J547" s="16"/>
      <c r="K547" s="16"/>
      <c r="L547" s="16"/>
      <c r="M547" s="16"/>
      <c r="N547" s="16"/>
      <c r="O547" s="16"/>
      <c r="Q547" s="382"/>
    </row>
    <row r="548" spans="1:17" ht="17.25" customHeight="1" x14ac:dyDescent="0.25">
      <c r="A548" s="16"/>
      <c r="B548" s="16"/>
      <c r="C548" s="16"/>
      <c r="D548" s="16"/>
      <c r="E548" s="16"/>
      <c r="F548" s="16"/>
      <c r="G548" s="381"/>
      <c r="I548" s="16"/>
      <c r="J548" s="16"/>
      <c r="K548" s="16"/>
      <c r="L548" s="16"/>
      <c r="M548" s="16"/>
      <c r="N548" s="16"/>
      <c r="O548" s="16"/>
      <c r="Q548" s="382"/>
    </row>
    <row r="549" spans="1:17" ht="17.25" customHeight="1" x14ac:dyDescent="0.25">
      <c r="A549" s="16"/>
      <c r="B549" s="16"/>
      <c r="C549" s="16"/>
      <c r="D549" s="16"/>
      <c r="E549" s="16"/>
      <c r="F549" s="16"/>
      <c r="G549" s="381"/>
      <c r="I549" s="16"/>
      <c r="J549" s="16"/>
      <c r="K549" s="16"/>
      <c r="L549" s="16"/>
      <c r="M549" s="16"/>
      <c r="N549" s="16"/>
      <c r="O549" s="16"/>
      <c r="Q549" s="382"/>
    </row>
    <row r="550" spans="1:17" ht="17.25" customHeight="1" x14ac:dyDescent="0.25">
      <c r="A550" s="16"/>
      <c r="B550" s="16"/>
      <c r="C550" s="16"/>
      <c r="D550" s="16"/>
      <c r="E550" s="16"/>
      <c r="F550" s="16"/>
      <c r="G550" s="381"/>
      <c r="I550" s="16"/>
      <c r="J550" s="16"/>
      <c r="K550" s="16"/>
      <c r="L550" s="16"/>
      <c r="M550" s="16"/>
      <c r="N550" s="16"/>
      <c r="O550" s="16"/>
      <c r="Q550" s="382"/>
    </row>
    <row r="551" spans="1:17" ht="17.25" customHeight="1" x14ac:dyDescent="0.25">
      <c r="A551" s="16"/>
      <c r="B551" s="16"/>
      <c r="C551" s="16"/>
      <c r="D551" s="16"/>
      <c r="E551" s="16"/>
      <c r="F551" s="16"/>
      <c r="G551" s="381"/>
      <c r="I551" s="16"/>
      <c r="J551" s="16"/>
      <c r="K551" s="16"/>
      <c r="L551" s="16"/>
      <c r="M551" s="16"/>
      <c r="N551" s="16"/>
      <c r="O551" s="16"/>
      <c r="Q551" s="382"/>
    </row>
    <row r="552" spans="1:17" ht="17.25" customHeight="1" x14ac:dyDescent="0.25">
      <c r="A552" s="16"/>
      <c r="B552" s="16"/>
      <c r="C552" s="16"/>
      <c r="D552" s="16"/>
      <c r="E552" s="16"/>
      <c r="F552" s="16"/>
      <c r="G552" s="381"/>
      <c r="I552" s="16"/>
      <c r="J552" s="16"/>
      <c r="K552" s="16"/>
      <c r="L552" s="16"/>
      <c r="M552" s="16"/>
      <c r="N552" s="16"/>
      <c r="O552" s="16"/>
      <c r="Q552" s="382"/>
    </row>
    <row r="553" spans="1:17" ht="17.25" customHeight="1" x14ac:dyDescent="0.25">
      <c r="A553" s="16"/>
      <c r="B553" s="16"/>
      <c r="C553" s="16"/>
      <c r="D553" s="16"/>
      <c r="E553" s="16"/>
      <c r="F553" s="16"/>
      <c r="G553" s="381"/>
      <c r="I553" s="16"/>
      <c r="J553" s="16"/>
      <c r="K553" s="16"/>
      <c r="L553" s="16"/>
      <c r="M553" s="16"/>
      <c r="N553" s="16"/>
      <c r="O553" s="16"/>
      <c r="Q553" s="382"/>
    </row>
    <row r="554" spans="1:17" ht="17.25" customHeight="1" x14ac:dyDescent="0.25">
      <c r="A554" s="16"/>
      <c r="B554" s="16"/>
      <c r="C554" s="16"/>
      <c r="D554" s="16"/>
      <c r="E554" s="16"/>
      <c r="F554" s="16"/>
      <c r="G554" s="381"/>
      <c r="I554" s="16"/>
      <c r="J554" s="16"/>
      <c r="K554" s="16"/>
      <c r="L554" s="16"/>
      <c r="M554" s="16"/>
      <c r="N554" s="16"/>
      <c r="O554" s="16"/>
      <c r="Q554" s="382"/>
    </row>
    <row r="555" spans="1:17" ht="17.25" customHeight="1" x14ac:dyDescent="0.25">
      <c r="A555" s="16"/>
      <c r="B555" s="16"/>
      <c r="C555" s="16"/>
      <c r="D555" s="16"/>
      <c r="E555" s="16"/>
      <c r="F555" s="16"/>
      <c r="G555" s="381"/>
      <c r="I555" s="16"/>
      <c r="J555" s="16"/>
      <c r="K555" s="16"/>
      <c r="L555" s="16"/>
      <c r="M555" s="16"/>
      <c r="N555" s="16"/>
      <c r="O555" s="16"/>
      <c r="Q555" s="382"/>
    </row>
    <row r="556" spans="1:17" ht="17.25" customHeight="1" x14ac:dyDescent="0.25">
      <c r="A556" s="16"/>
      <c r="B556" s="16"/>
      <c r="C556" s="16"/>
      <c r="D556" s="16"/>
      <c r="E556" s="16"/>
      <c r="F556" s="16"/>
      <c r="G556" s="381"/>
      <c r="I556" s="16"/>
      <c r="J556" s="16"/>
      <c r="K556" s="16"/>
      <c r="L556" s="16"/>
      <c r="M556" s="16"/>
      <c r="N556" s="16"/>
      <c r="O556" s="16"/>
      <c r="Q556" s="382"/>
    </row>
    <row r="557" spans="1:17" ht="17.25" customHeight="1" x14ac:dyDescent="0.25">
      <c r="A557" s="16"/>
      <c r="B557" s="16"/>
      <c r="C557" s="16"/>
      <c r="D557" s="16"/>
      <c r="E557" s="16"/>
      <c r="F557" s="16"/>
      <c r="G557" s="381"/>
      <c r="I557" s="16"/>
      <c r="J557" s="16"/>
      <c r="K557" s="16"/>
      <c r="L557" s="16"/>
      <c r="M557" s="16"/>
      <c r="N557" s="16"/>
      <c r="O557" s="16"/>
      <c r="Q557" s="382"/>
    </row>
    <row r="558" spans="1:17" ht="17.25" customHeight="1" x14ac:dyDescent="0.25">
      <c r="A558" s="16"/>
      <c r="B558" s="16"/>
      <c r="C558" s="16"/>
      <c r="D558" s="16"/>
      <c r="E558" s="16"/>
      <c r="F558" s="16"/>
      <c r="G558" s="381"/>
      <c r="I558" s="16"/>
      <c r="J558" s="16"/>
      <c r="K558" s="16"/>
      <c r="L558" s="16"/>
      <c r="M558" s="16"/>
      <c r="N558" s="16"/>
      <c r="O558" s="16"/>
      <c r="Q558" s="382"/>
    </row>
    <row r="559" spans="1:17" ht="17.25" customHeight="1" x14ac:dyDescent="0.25">
      <c r="A559" s="16"/>
      <c r="B559" s="16"/>
      <c r="C559" s="16"/>
      <c r="D559" s="16"/>
      <c r="E559" s="16"/>
      <c r="F559" s="16"/>
      <c r="G559" s="381"/>
      <c r="I559" s="16"/>
      <c r="J559" s="16"/>
      <c r="K559" s="16"/>
      <c r="L559" s="16"/>
      <c r="M559" s="16"/>
      <c r="N559" s="16"/>
      <c r="O559" s="16"/>
      <c r="Q559" s="382"/>
    </row>
    <row r="560" spans="1:17" ht="17.25" customHeight="1" x14ac:dyDescent="0.25">
      <c r="A560" s="16"/>
      <c r="B560" s="16"/>
      <c r="C560" s="16"/>
      <c r="D560" s="16"/>
      <c r="E560" s="16"/>
      <c r="F560" s="16"/>
      <c r="G560" s="381"/>
      <c r="I560" s="16"/>
      <c r="J560" s="16"/>
      <c r="K560" s="16"/>
      <c r="L560" s="16"/>
      <c r="M560" s="16"/>
      <c r="N560" s="16"/>
      <c r="O560" s="16"/>
      <c r="Q560" s="382"/>
    </row>
    <row r="561" spans="1:17" ht="17.25" customHeight="1" x14ac:dyDescent="0.25">
      <c r="A561" s="16"/>
      <c r="B561" s="16"/>
      <c r="C561" s="16"/>
      <c r="D561" s="16"/>
      <c r="E561" s="16"/>
      <c r="F561" s="16"/>
      <c r="G561" s="381"/>
      <c r="I561" s="16"/>
      <c r="J561" s="16"/>
      <c r="K561" s="16"/>
      <c r="L561" s="16"/>
      <c r="M561" s="16"/>
      <c r="N561" s="16"/>
      <c r="O561" s="16"/>
      <c r="Q561" s="382"/>
    </row>
    <row r="562" spans="1:17" ht="17.25" customHeight="1" x14ac:dyDescent="0.25">
      <c r="A562" s="16"/>
      <c r="B562" s="16"/>
      <c r="C562" s="16"/>
      <c r="D562" s="16"/>
      <c r="E562" s="16"/>
      <c r="F562" s="16"/>
      <c r="G562" s="381"/>
      <c r="I562" s="16"/>
      <c r="J562" s="16"/>
      <c r="K562" s="16"/>
      <c r="L562" s="16"/>
      <c r="M562" s="16"/>
      <c r="N562" s="16"/>
      <c r="O562" s="16"/>
      <c r="Q562" s="382"/>
    </row>
    <row r="563" spans="1:17" ht="17.25" customHeight="1" x14ac:dyDescent="0.25">
      <c r="A563" s="16"/>
      <c r="B563" s="16"/>
      <c r="C563" s="16"/>
      <c r="D563" s="16"/>
      <c r="E563" s="16"/>
      <c r="F563" s="16"/>
      <c r="G563" s="381"/>
      <c r="I563" s="16"/>
      <c r="J563" s="16"/>
      <c r="K563" s="16"/>
      <c r="L563" s="16"/>
      <c r="M563" s="16"/>
      <c r="N563" s="16"/>
      <c r="O563" s="16"/>
      <c r="Q563" s="382"/>
    </row>
    <row r="564" spans="1:17" ht="17.25" customHeight="1" x14ac:dyDescent="0.25">
      <c r="A564" s="16"/>
      <c r="B564" s="16"/>
      <c r="C564" s="16"/>
      <c r="D564" s="16"/>
      <c r="E564" s="16"/>
      <c r="F564" s="16"/>
      <c r="G564" s="381"/>
      <c r="I564" s="16"/>
      <c r="J564" s="16"/>
      <c r="K564" s="16"/>
      <c r="L564" s="16"/>
      <c r="M564" s="16"/>
      <c r="N564" s="16"/>
      <c r="O564" s="16"/>
      <c r="Q564" s="382"/>
    </row>
    <row r="565" spans="1:17" ht="17.25" customHeight="1" x14ac:dyDescent="0.25">
      <c r="A565" s="16"/>
      <c r="B565" s="16"/>
      <c r="C565" s="16"/>
      <c r="D565" s="16"/>
      <c r="E565" s="16"/>
      <c r="F565" s="16"/>
      <c r="G565" s="381"/>
      <c r="I565" s="16"/>
      <c r="J565" s="16"/>
      <c r="K565" s="16"/>
      <c r="L565" s="16"/>
      <c r="M565" s="16"/>
      <c r="N565" s="16"/>
      <c r="O565" s="16"/>
      <c r="Q565" s="382"/>
    </row>
    <row r="566" spans="1:17" ht="17.25" customHeight="1" x14ac:dyDescent="0.25">
      <c r="A566" s="16"/>
      <c r="B566" s="16"/>
      <c r="C566" s="16"/>
      <c r="D566" s="16"/>
      <c r="E566" s="16"/>
      <c r="F566" s="16"/>
      <c r="G566" s="381"/>
      <c r="I566" s="16"/>
      <c r="J566" s="16"/>
      <c r="K566" s="16"/>
      <c r="L566" s="16"/>
      <c r="M566" s="16"/>
      <c r="N566" s="16"/>
      <c r="O566" s="16"/>
      <c r="Q566" s="382"/>
    </row>
    <row r="567" spans="1:17" ht="17.25" customHeight="1" x14ac:dyDescent="0.25">
      <c r="A567" s="16"/>
      <c r="B567" s="16"/>
      <c r="C567" s="16"/>
      <c r="D567" s="16"/>
      <c r="E567" s="16"/>
      <c r="F567" s="16"/>
      <c r="G567" s="381"/>
      <c r="I567" s="16"/>
      <c r="J567" s="16"/>
      <c r="K567" s="16"/>
      <c r="L567" s="16"/>
      <c r="M567" s="16"/>
      <c r="N567" s="16"/>
      <c r="O567" s="16"/>
      <c r="Q567" s="382"/>
    </row>
    <row r="568" spans="1:17" ht="17.25" customHeight="1" x14ac:dyDescent="0.25">
      <c r="A568" s="16"/>
      <c r="B568" s="16"/>
      <c r="C568" s="16"/>
      <c r="D568" s="16"/>
      <c r="E568" s="16"/>
      <c r="F568" s="16"/>
      <c r="G568" s="381"/>
      <c r="I568" s="16"/>
      <c r="J568" s="16"/>
      <c r="K568" s="16"/>
      <c r="L568" s="16"/>
      <c r="M568" s="16"/>
      <c r="N568" s="16"/>
      <c r="O568" s="16"/>
      <c r="Q568" s="382"/>
    </row>
    <row r="569" spans="1:17" ht="17.25" customHeight="1" x14ac:dyDescent="0.25">
      <c r="A569" s="16"/>
      <c r="B569" s="16"/>
      <c r="C569" s="16"/>
      <c r="D569" s="16"/>
      <c r="E569" s="16"/>
      <c r="F569" s="16"/>
      <c r="G569" s="381"/>
      <c r="I569" s="16"/>
      <c r="J569" s="16"/>
      <c r="K569" s="16"/>
      <c r="L569" s="16"/>
      <c r="M569" s="16"/>
      <c r="N569" s="16"/>
      <c r="O569" s="16"/>
      <c r="Q569" s="382"/>
    </row>
    <row r="570" spans="1:17" ht="17.25" customHeight="1" x14ac:dyDescent="0.25">
      <c r="A570" s="16"/>
      <c r="B570" s="16"/>
      <c r="C570" s="16"/>
      <c r="D570" s="16"/>
      <c r="E570" s="16"/>
      <c r="F570" s="16"/>
      <c r="G570" s="381"/>
      <c r="I570" s="16"/>
      <c r="J570" s="16"/>
      <c r="K570" s="16"/>
      <c r="L570" s="16"/>
      <c r="M570" s="16"/>
      <c r="N570" s="16"/>
      <c r="O570" s="16"/>
      <c r="Q570" s="382"/>
    </row>
    <row r="571" spans="1:17" ht="17.25" customHeight="1" x14ac:dyDescent="0.25">
      <c r="A571" s="16"/>
      <c r="B571" s="16"/>
      <c r="C571" s="16"/>
      <c r="D571" s="16"/>
      <c r="E571" s="16"/>
      <c r="F571" s="16"/>
      <c r="G571" s="381"/>
      <c r="I571" s="16"/>
      <c r="J571" s="16"/>
      <c r="K571" s="16"/>
      <c r="L571" s="16"/>
      <c r="M571" s="16"/>
      <c r="N571" s="16"/>
      <c r="O571" s="16"/>
      <c r="Q571" s="382"/>
    </row>
    <row r="572" spans="1:17" ht="17.25" customHeight="1" x14ac:dyDescent="0.25">
      <c r="A572" s="16"/>
      <c r="B572" s="16"/>
      <c r="C572" s="16"/>
      <c r="D572" s="16"/>
      <c r="E572" s="16"/>
      <c r="F572" s="16"/>
      <c r="G572" s="381"/>
      <c r="I572" s="16"/>
      <c r="J572" s="16"/>
      <c r="K572" s="16"/>
      <c r="L572" s="16"/>
      <c r="M572" s="16"/>
      <c r="N572" s="16"/>
      <c r="O572" s="16"/>
      <c r="Q572" s="382"/>
    </row>
    <row r="573" spans="1:17" ht="17.25" customHeight="1" x14ac:dyDescent="0.25">
      <c r="A573" s="16"/>
      <c r="B573" s="16"/>
      <c r="C573" s="16"/>
      <c r="D573" s="16"/>
      <c r="E573" s="16"/>
      <c r="F573" s="16"/>
      <c r="G573" s="381"/>
      <c r="I573" s="16"/>
      <c r="J573" s="16"/>
      <c r="K573" s="16"/>
      <c r="L573" s="16"/>
      <c r="M573" s="16"/>
      <c r="N573" s="16"/>
      <c r="O573" s="16"/>
      <c r="Q573" s="382"/>
    </row>
    <row r="574" spans="1:17" ht="17.25" customHeight="1" x14ac:dyDescent="0.25">
      <c r="A574" s="16"/>
      <c r="B574" s="16"/>
      <c r="C574" s="16"/>
      <c r="D574" s="16"/>
      <c r="E574" s="16"/>
      <c r="F574" s="16"/>
      <c r="G574" s="381"/>
      <c r="I574" s="16"/>
      <c r="J574" s="16"/>
      <c r="K574" s="16"/>
      <c r="L574" s="16"/>
      <c r="M574" s="16"/>
      <c r="N574" s="16"/>
      <c r="O574" s="16"/>
      <c r="Q574" s="382"/>
    </row>
    <row r="575" spans="1:17" ht="17.25" customHeight="1" x14ac:dyDescent="0.25">
      <c r="A575" s="16"/>
      <c r="B575" s="16"/>
      <c r="C575" s="16"/>
      <c r="D575" s="16"/>
      <c r="E575" s="16"/>
      <c r="F575" s="16"/>
      <c r="G575" s="381"/>
      <c r="I575" s="16"/>
      <c r="J575" s="16"/>
      <c r="K575" s="16"/>
      <c r="L575" s="16"/>
      <c r="M575" s="16"/>
      <c r="N575" s="16"/>
      <c r="O575" s="16"/>
      <c r="Q575" s="382"/>
    </row>
    <row r="576" spans="1:17" ht="17.25" customHeight="1" x14ac:dyDescent="0.25">
      <c r="A576" s="16"/>
      <c r="B576" s="16"/>
      <c r="C576" s="16"/>
      <c r="D576" s="16"/>
      <c r="E576" s="16"/>
      <c r="F576" s="16"/>
      <c r="G576" s="381"/>
      <c r="I576" s="16"/>
      <c r="J576" s="16"/>
      <c r="K576" s="16"/>
      <c r="L576" s="16"/>
      <c r="M576" s="16"/>
      <c r="N576" s="16"/>
      <c r="O576" s="16"/>
      <c r="Q576" s="382"/>
    </row>
    <row r="577" spans="1:17" ht="17.25" customHeight="1" x14ac:dyDescent="0.25">
      <c r="A577" s="16"/>
      <c r="B577" s="16"/>
      <c r="C577" s="16"/>
      <c r="D577" s="16"/>
      <c r="E577" s="16"/>
      <c r="F577" s="16"/>
      <c r="G577" s="381"/>
      <c r="I577" s="16"/>
      <c r="J577" s="16"/>
      <c r="K577" s="16"/>
      <c r="L577" s="16"/>
      <c r="M577" s="16"/>
      <c r="N577" s="16"/>
      <c r="O577" s="16"/>
      <c r="Q577" s="382"/>
    </row>
    <row r="578" spans="1:17" ht="17.25" customHeight="1" x14ac:dyDescent="0.25">
      <c r="A578" s="16"/>
      <c r="B578" s="16"/>
      <c r="C578" s="16"/>
      <c r="D578" s="16"/>
      <c r="E578" s="16"/>
      <c r="F578" s="16"/>
      <c r="G578" s="381"/>
      <c r="I578" s="16"/>
      <c r="J578" s="16"/>
      <c r="K578" s="16"/>
      <c r="L578" s="16"/>
      <c r="M578" s="16"/>
      <c r="N578" s="16"/>
      <c r="O578" s="16"/>
      <c r="Q578" s="382"/>
    </row>
    <row r="579" spans="1:17" ht="17.25" customHeight="1" x14ac:dyDescent="0.25">
      <c r="A579" s="16"/>
      <c r="B579" s="16"/>
      <c r="C579" s="16"/>
      <c r="D579" s="16"/>
      <c r="E579" s="16"/>
      <c r="F579" s="16"/>
      <c r="G579" s="381"/>
      <c r="I579" s="16"/>
      <c r="J579" s="16"/>
      <c r="K579" s="16"/>
      <c r="L579" s="16"/>
      <c r="M579" s="16"/>
      <c r="N579" s="16"/>
      <c r="O579" s="16"/>
      <c r="Q579" s="382"/>
    </row>
    <row r="580" spans="1:17" ht="17.25" customHeight="1" x14ac:dyDescent="0.25">
      <c r="A580" s="16"/>
      <c r="B580" s="16"/>
      <c r="C580" s="16"/>
      <c r="D580" s="16"/>
      <c r="E580" s="16"/>
      <c r="F580" s="16"/>
      <c r="G580" s="381"/>
      <c r="I580" s="16"/>
      <c r="J580" s="16"/>
      <c r="K580" s="16"/>
      <c r="L580" s="16"/>
      <c r="M580" s="16"/>
      <c r="N580" s="16"/>
      <c r="O580" s="16"/>
      <c r="Q580" s="382"/>
    </row>
    <row r="581" spans="1:17" ht="17.25" customHeight="1" x14ac:dyDescent="0.25">
      <c r="A581" s="16"/>
      <c r="B581" s="16"/>
      <c r="C581" s="16"/>
      <c r="D581" s="16"/>
      <c r="E581" s="16"/>
      <c r="F581" s="16"/>
      <c r="G581" s="381"/>
      <c r="I581" s="16"/>
      <c r="J581" s="16"/>
      <c r="K581" s="16"/>
      <c r="L581" s="16"/>
      <c r="M581" s="16"/>
      <c r="N581" s="16"/>
      <c r="O581" s="16"/>
      <c r="Q581" s="382"/>
    </row>
    <row r="582" spans="1:17" ht="17.25" customHeight="1" x14ac:dyDescent="0.25">
      <c r="A582" s="16"/>
      <c r="B582" s="16"/>
      <c r="C582" s="16"/>
      <c r="D582" s="16"/>
      <c r="E582" s="16"/>
      <c r="F582" s="16"/>
      <c r="G582" s="381"/>
      <c r="I582" s="16"/>
      <c r="J582" s="16"/>
      <c r="K582" s="16"/>
      <c r="L582" s="16"/>
      <c r="M582" s="16"/>
      <c r="N582" s="16"/>
      <c r="O582" s="16"/>
      <c r="Q582" s="382"/>
    </row>
    <row r="583" spans="1:17" ht="17.25" customHeight="1" x14ac:dyDescent="0.25">
      <c r="A583" s="16"/>
      <c r="B583" s="16"/>
      <c r="C583" s="16"/>
      <c r="D583" s="16"/>
      <c r="E583" s="16"/>
      <c r="F583" s="16"/>
      <c r="G583" s="381"/>
      <c r="I583" s="16"/>
      <c r="J583" s="16"/>
      <c r="K583" s="16"/>
      <c r="L583" s="16"/>
      <c r="M583" s="16"/>
      <c r="N583" s="16"/>
      <c r="O583" s="16"/>
      <c r="Q583" s="382"/>
    </row>
    <row r="584" spans="1:17" ht="17.25" customHeight="1" x14ac:dyDescent="0.25">
      <c r="A584" s="16"/>
      <c r="B584" s="16"/>
      <c r="C584" s="16"/>
      <c r="D584" s="16"/>
      <c r="E584" s="16"/>
      <c r="F584" s="16"/>
      <c r="G584" s="381"/>
      <c r="I584" s="16"/>
      <c r="J584" s="16"/>
      <c r="K584" s="16"/>
      <c r="L584" s="16"/>
      <c r="M584" s="16"/>
      <c r="N584" s="16"/>
      <c r="O584" s="16"/>
      <c r="Q584" s="382"/>
    </row>
    <row r="585" spans="1:17" ht="17.25" customHeight="1" x14ac:dyDescent="0.25">
      <c r="A585" s="16"/>
      <c r="B585" s="16"/>
      <c r="C585" s="16"/>
      <c r="D585" s="16"/>
      <c r="E585" s="16"/>
      <c r="F585" s="16"/>
      <c r="G585" s="381"/>
      <c r="I585" s="16"/>
      <c r="J585" s="16"/>
      <c r="K585" s="16"/>
      <c r="L585" s="16"/>
      <c r="M585" s="16"/>
      <c r="N585" s="16"/>
      <c r="O585" s="16"/>
      <c r="Q585" s="382"/>
    </row>
    <row r="586" spans="1:17" ht="17.25" customHeight="1" x14ac:dyDescent="0.25">
      <c r="A586" s="16"/>
      <c r="B586" s="16"/>
      <c r="C586" s="16"/>
      <c r="D586" s="16"/>
      <c r="E586" s="16"/>
      <c r="F586" s="16"/>
      <c r="G586" s="381"/>
      <c r="I586" s="16"/>
      <c r="J586" s="16"/>
      <c r="K586" s="16"/>
      <c r="L586" s="16"/>
      <c r="M586" s="16"/>
      <c r="N586" s="16"/>
      <c r="O586" s="16"/>
      <c r="Q586" s="382"/>
    </row>
    <row r="587" spans="1:17" ht="17.25" customHeight="1" x14ac:dyDescent="0.25">
      <c r="A587" s="16"/>
      <c r="B587" s="16"/>
      <c r="C587" s="16"/>
      <c r="D587" s="16"/>
      <c r="E587" s="16"/>
      <c r="F587" s="16"/>
      <c r="G587" s="381"/>
      <c r="I587" s="16"/>
      <c r="J587" s="16"/>
      <c r="K587" s="16"/>
      <c r="L587" s="16"/>
      <c r="M587" s="16"/>
      <c r="N587" s="16"/>
      <c r="O587" s="16"/>
      <c r="Q587" s="382"/>
    </row>
    <row r="588" spans="1:17" ht="17.25" customHeight="1" x14ac:dyDescent="0.25">
      <c r="A588" s="16"/>
      <c r="B588" s="16"/>
      <c r="C588" s="16"/>
      <c r="D588" s="16"/>
      <c r="E588" s="16"/>
      <c r="F588" s="16"/>
      <c r="G588" s="381"/>
      <c r="I588" s="16"/>
      <c r="J588" s="16"/>
      <c r="K588" s="16"/>
      <c r="L588" s="16"/>
      <c r="M588" s="16"/>
      <c r="N588" s="16"/>
      <c r="O588" s="16"/>
      <c r="Q588" s="382"/>
    </row>
    <row r="589" spans="1:17" ht="17.25" customHeight="1" x14ac:dyDescent="0.25">
      <c r="A589" s="16"/>
      <c r="B589" s="16"/>
      <c r="C589" s="16"/>
      <c r="D589" s="16"/>
      <c r="E589" s="16"/>
      <c r="F589" s="16"/>
      <c r="G589" s="381"/>
      <c r="I589" s="16"/>
      <c r="J589" s="16"/>
      <c r="K589" s="16"/>
      <c r="L589" s="16"/>
      <c r="M589" s="16"/>
      <c r="N589" s="16"/>
      <c r="O589" s="16"/>
      <c r="Q589" s="382"/>
    </row>
    <row r="590" spans="1:17" ht="17.25" customHeight="1" x14ac:dyDescent="0.25">
      <c r="A590" s="16"/>
      <c r="B590" s="16"/>
      <c r="C590" s="16"/>
      <c r="D590" s="16"/>
      <c r="E590" s="16"/>
      <c r="F590" s="16"/>
      <c r="G590" s="381"/>
      <c r="I590" s="16"/>
      <c r="J590" s="16"/>
      <c r="K590" s="16"/>
      <c r="L590" s="16"/>
      <c r="M590" s="16"/>
      <c r="N590" s="16"/>
      <c r="O590" s="16"/>
      <c r="Q590" s="382"/>
    </row>
    <row r="591" spans="1:17" ht="17.25" customHeight="1" x14ac:dyDescent="0.25">
      <c r="A591" s="16"/>
      <c r="B591" s="16"/>
      <c r="C591" s="16"/>
      <c r="D591" s="16"/>
      <c r="E591" s="16"/>
      <c r="F591" s="16"/>
      <c r="G591" s="381"/>
      <c r="I591" s="16"/>
      <c r="J591" s="16"/>
      <c r="K591" s="16"/>
      <c r="L591" s="16"/>
      <c r="M591" s="16"/>
      <c r="N591" s="16"/>
      <c r="O591" s="16"/>
      <c r="Q591" s="382"/>
    </row>
    <row r="592" spans="1:17" ht="17.25" customHeight="1" x14ac:dyDescent="0.25">
      <c r="A592" s="16"/>
      <c r="B592" s="16"/>
      <c r="C592" s="16"/>
      <c r="D592" s="16"/>
      <c r="E592" s="16"/>
      <c r="F592" s="16"/>
      <c r="G592" s="381"/>
      <c r="I592" s="16"/>
      <c r="J592" s="16"/>
      <c r="K592" s="16"/>
      <c r="L592" s="16"/>
      <c r="M592" s="16"/>
      <c r="N592" s="16"/>
      <c r="O592" s="16"/>
      <c r="Q592" s="382"/>
    </row>
    <row r="593" spans="1:17" ht="17.25" customHeight="1" x14ac:dyDescent="0.25">
      <c r="A593" s="16"/>
      <c r="B593" s="16"/>
      <c r="C593" s="16"/>
      <c r="D593" s="16"/>
      <c r="E593" s="16"/>
      <c r="F593" s="16"/>
      <c r="G593" s="381"/>
      <c r="I593" s="16"/>
      <c r="J593" s="16"/>
      <c r="K593" s="16"/>
      <c r="L593" s="16"/>
      <c r="M593" s="16"/>
      <c r="N593" s="16"/>
      <c r="O593" s="16"/>
      <c r="Q593" s="382"/>
    </row>
    <row r="594" spans="1:17" ht="17.25" customHeight="1" x14ac:dyDescent="0.25">
      <c r="A594" s="16"/>
      <c r="B594" s="16"/>
      <c r="C594" s="16"/>
      <c r="D594" s="16"/>
      <c r="E594" s="16"/>
      <c r="F594" s="16"/>
      <c r="G594" s="381"/>
      <c r="I594" s="16"/>
      <c r="J594" s="16"/>
      <c r="K594" s="16"/>
      <c r="L594" s="16"/>
      <c r="M594" s="16"/>
      <c r="N594" s="16"/>
      <c r="O594" s="16"/>
      <c r="Q594" s="382"/>
    </row>
    <row r="595" spans="1:17" ht="17.25" customHeight="1" x14ac:dyDescent="0.25">
      <c r="A595" s="16"/>
      <c r="B595" s="16"/>
      <c r="C595" s="16"/>
      <c r="D595" s="16"/>
      <c r="E595" s="16"/>
      <c r="F595" s="16"/>
      <c r="G595" s="381"/>
      <c r="I595" s="16"/>
      <c r="J595" s="16"/>
      <c r="K595" s="16"/>
      <c r="L595" s="16"/>
      <c r="M595" s="16"/>
      <c r="N595" s="16"/>
      <c r="O595" s="16"/>
      <c r="Q595" s="382"/>
    </row>
    <row r="596" spans="1:17" ht="17.25" customHeight="1" x14ac:dyDescent="0.25">
      <c r="A596" s="16"/>
      <c r="B596" s="16"/>
      <c r="C596" s="16"/>
      <c r="D596" s="16"/>
      <c r="E596" s="16"/>
      <c r="F596" s="16"/>
      <c r="G596" s="381"/>
      <c r="I596" s="16"/>
      <c r="J596" s="16"/>
      <c r="K596" s="16"/>
      <c r="L596" s="16"/>
      <c r="M596" s="16"/>
      <c r="N596" s="16"/>
      <c r="O596" s="16"/>
      <c r="Q596" s="382"/>
    </row>
    <row r="597" spans="1:17" ht="17.25" customHeight="1" x14ac:dyDescent="0.25">
      <c r="A597" s="16"/>
      <c r="B597" s="16"/>
      <c r="C597" s="16"/>
      <c r="D597" s="16"/>
      <c r="E597" s="16"/>
      <c r="F597" s="16"/>
      <c r="G597" s="381"/>
      <c r="I597" s="16"/>
      <c r="J597" s="16"/>
      <c r="K597" s="16"/>
      <c r="L597" s="16"/>
      <c r="M597" s="16"/>
      <c r="N597" s="16"/>
      <c r="O597" s="16"/>
      <c r="Q597" s="382"/>
    </row>
    <row r="598" spans="1:17" ht="17.25" customHeight="1" x14ac:dyDescent="0.25">
      <c r="A598" s="16"/>
      <c r="B598" s="16"/>
      <c r="C598" s="16"/>
      <c r="D598" s="16"/>
      <c r="E598" s="16"/>
      <c r="F598" s="16"/>
      <c r="G598" s="381"/>
      <c r="I598" s="16"/>
      <c r="J598" s="16"/>
      <c r="K598" s="16"/>
      <c r="L598" s="16"/>
      <c r="M598" s="16"/>
      <c r="N598" s="16"/>
      <c r="O598" s="16"/>
      <c r="Q598" s="382"/>
    </row>
    <row r="599" spans="1:17" ht="17.25" customHeight="1" x14ac:dyDescent="0.25">
      <c r="A599" s="16"/>
      <c r="B599" s="16"/>
      <c r="C599" s="16"/>
      <c r="D599" s="16"/>
      <c r="E599" s="16"/>
      <c r="F599" s="16"/>
      <c r="G599" s="381"/>
      <c r="I599" s="16"/>
      <c r="J599" s="16"/>
      <c r="K599" s="16"/>
      <c r="L599" s="16"/>
      <c r="M599" s="16"/>
      <c r="N599" s="16"/>
      <c r="O599" s="16"/>
      <c r="Q599" s="382"/>
    </row>
    <row r="600" spans="1:17" ht="17.25" customHeight="1" x14ac:dyDescent="0.25">
      <c r="A600" s="16"/>
      <c r="B600" s="16"/>
      <c r="C600" s="16"/>
      <c r="D600" s="16"/>
      <c r="E600" s="16"/>
      <c r="F600" s="16"/>
      <c r="G600" s="381"/>
      <c r="I600" s="16"/>
      <c r="J600" s="16"/>
      <c r="K600" s="16"/>
      <c r="L600" s="16"/>
      <c r="M600" s="16"/>
      <c r="N600" s="16"/>
      <c r="O600" s="16"/>
      <c r="Q600" s="382"/>
    </row>
    <row r="601" spans="1:17" ht="17.25" customHeight="1" x14ac:dyDescent="0.25">
      <c r="A601" s="16"/>
      <c r="B601" s="16"/>
      <c r="C601" s="16"/>
      <c r="D601" s="16"/>
      <c r="E601" s="16"/>
      <c r="F601" s="16"/>
      <c r="G601" s="381"/>
      <c r="I601" s="16"/>
      <c r="J601" s="16"/>
      <c r="K601" s="16"/>
      <c r="L601" s="16"/>
      <c r="M601" s="16"/>
      <c r="N601" s="16"/>
      <c r="O601" s="16"/>
      <c r="Q601" s="382"/>
    </row>
    <row r="602" spans="1:17" ht="17.25" customHeight="1" x14ac:dyDescent="0.25">
      <c r="A602" s="16"/>
      <c r="B602" s="16"/>
      <c r="C602" s="16"/>
      <c r="D602" s="16"/>
      <c r="E602" s="16"/>
      <c r="F602" s="16"/>
      <c r="G602" s="381"/>
      <c r="I602" s="16"/>
      <c r="J602" s="16"/>
      <c r="K602" s="16"/>
      <c r="L602" s="16"/>
      <c r="M602" s="16"/>
      <c r="N602" s="16"/>
      <c r="O602" s="16"/>
      <c r="Q602" s="382"/>
    </row>
    <row r="603" spans="1:17" ht="17.25" customHeight="1" x14ac:dyDescent="0.25">
      <c r="A603" s="16"/>
      <c r="B603" s="16"/>
      <c r="C603" s="16"/>
      <c r="D603" s="16"/>
      <c r="E603" s="16"/>
      <c r="F603" s="16"/>
      <c r="G603" s="381"/>
      <c r="I603" s="16"/>
      <c r="J603" s="16"/>
      <c r="K603" s="16"/>
      <c r="L603" s="16"/>
      <c r="M603" s="16"/>
      <c r="N603" s="16"/>
      <c r="O603" s="16"/>
      <c r="Q603" s="382"/>
    </row>
    <row r="604" spans="1:17" ht="17.25" customHeight="1" x14ac:dyDescent="0.25">
      <c r="A604" s="16"/>
      <c r="B604" s="16"/>
      <c r="C604" s="16"/>
      <c r="D604" s="16"/>
      <c r="E604" s="16"/>
      <c r="F604" s="16"/>
      <c r="G604" s="381"/>
      <c r="I604" s="16"/>
      <c r="J604" s="16"/>
      <c r="K604" s="16"/>
      <c r="L604" s="16"/>
      <c r="M604" s="16"/>
      <c r="N604" s="16"/>
      <c r="O604" s="16"/>
      <c r="Q604" s="382"/>
    </row>
    <row r="605" spans="1:17" ht="17.25" customHeight="1" x14ac:dyDescent="0.25">
      <c r="A605" s="16"/>
      <c r="B605" s="16"/>
      <c r="C605" s="16"/>
      <c r="D605" s="16"/>
      <c r="E605" s="16"/>
      <c r="F605" s="16"/>
      <c r="G605" s="381"/>
      <c r="I605" s="16"/>
      <c r="J605" s="16"/>
      <c r="K605" s="16"/>
      <c r="L605" s="16"/>
      <c r="M605" s="16"/>
      <c r="N605" s="16"/>
      <c r="O605" s="16"/>
      <c r="Q605" s="382"/>
    </row>
    <row r="606" spans="1:17" ht="17.25" customHeight="1" x14ac:dyDescent="0.25">
      <c r="A606" s="16"/>
      <c r="B606" s="16"/>
      <c r="C606" s="16"/>
      <c r="D606" s="16"/>
      <c r="E606" s="16"/>
      <c r="F606" s="16"/>
      <c r="G606" s="381"/>
      <c r="I606" s="16"/>
      <c r="J606" s="16"/>
      <c r="K606" s="16"/>
      <c r="L606" s="16"/>
      <c r="M606" s="16"/>
      <c r="N606" s="16"/>
      <c r="O606" s="16"/>
      <c r="Q606" s="382"/>
    </row>
    <row r="607" spans="1:17" ht="17.25" customHeight="1" x14ac:dyDescent="0.25">
      <c r="A607" s="16"/>
      <c r="B607" s="16"/>
      <c r="C607" s="16"/>
      <c r="D607" s="16"/>
      <c r="E607" s="16"/>
      <c r="F607" s="16"/>
      <c r="G607" s="381"/>
      <c r="I607" s="16"/>
      <c r="J607" s="16"/>
      <c r="K607" s="16"/>
      <c r="L607" s="16"/>
      <c r="M607" s="16"/>
      <c r="N607" s="16"/>
      <c r="O607" s="16"/>
      <c r="Q607" s="382"/>
    </row>
    <row r="608" spans="1:17" ht="17.25" customHeight="1" x14ac:dyDescent="0.25">
      <c r="A608" s="16"/>
      <c r="B608" s="16"/>
      <c r="C608" s="16"/>
      <c r="D608" s="16"/>
      <c r="E608" s="16"/>
      <c r="F608" s="16"/>
      <c r="G608" s="381"/>
      <c r="I608" s="16"/>
      <c r="J608" s="16"/>
      <c r="K608" s="16"/>
      <c r="L608" s="16"/>
      <c r="M608" s="16"/>
      <c r="N608" s="16"/>
      <c r="O608" s="16"/>
      <c r="Q608" s="382"/>
    </row>
    <row r="609" spans="1:17" ht="17.25" customHeight="1" x14ac:dyDescent="0.25">
      <c r="A609" s="16"/>
      <c r="B609" s="16"/>
      <c r="C609" s="16"/>
      <c r="D609" s="16"/>
      <c r="E609" s="16"/>
      <c r="F609" s="16"/>
      <c r="G609" s="381"/>
      <c r="I609" s="16"/>
      <c r="J609" s="16"/>
      <c r="K609" s="16"/>
      <c r="L609" s="16"/>
      <c r="M609" s="16"/>
      <c r="N609" s="16"/>
      <c r="O609" s="16"/>
      <c r="Q609" s="382"/>
    </row>
    <row r="610" spans="1:17" ht="17.25" customHeight="1" x14ac:dyDescent="0.25">
      <c r="A610" s="16"/>
      <c r="B610" s="16"/>
      <c r="C610" s="16"/>
      <c r="D610" s="16"/>
      <c r="E610" s="16"/>
      <c r="F610" s="16"/>
      <c r="G610" s="381"/>
      <c r="I610" s="16"/>
      <c r="J610" s="16"/>
      <c r="K610" s="16"/>
      <c r="L610" s="16"/>
      <c r="M610" s="16"/>
      <c r="N610" s="16"/>
      <c r="O610" s="16"/>
      <c r="Q610" s="382"/>
    </row>
    <row r="611" spans="1:17" ht="17.25" customHeight="1" x14ac:dyDescent="0.25">
      <c r="A611" s="16"/>
      <c r="B611" s="16"/>
      <c r="C611" s="16"/>
      <c r="D611" s="16"/>
      <c r="E611" s="16"/>
      <c r="F611" s="16"/>
      <c r="G611" s="381"/>
      <c r="I611" s="16"/>
      <c r="J611" s="16"/>
      <c r="K611" s="16"/>
      <c r="L611" s="16"/>
      <c r="M611" s="16"/>
      <c r="N611" s="16"/>
      <c r="O611" s="16"/>
      <c r="Q611" s="382"/>
    </row>
    <row r="612" spans="1:17" ht="17.25" customHeight="1" x14ac:dyDescent="0.25">
      <c r="A612" s="16"/>
      <c r="B612" s="16"/>
      <c r="C612" s="16"/>
      <c r="D612" s="16"/>
      <c r="E612" s="16"/>
      <c r="F612" s="16"/>
      <c r="G612" s="381"/>
      <c r="I612" s="16"/>
      <c r="J612" s="16"/>
      <c r="K612" s="16"/>
      <c r="L612" s="16"/>
      <c r="M612" s="16"/>
      <c r="N612" s="16"/>
      <c r="O612" s="16"/>
      <c r="Q612" s="382"/>
    </row>
    <row r="613" spans="1:17" ht="17.25" customHeight="1" x14ac:dyDescent="0.25">
      <c r="A613" s="16"/>
      <c r="B613" s="16"/>
      <c r="C613" s="16"/>
      <c r="D613" s="16"/>
      <c r="E613" s="16"/>
      <c r="F613" s="16"/>
      <c r="G613" s="381"/>
      <c r="I613" s="16"/>
      <c r="J613" s="16"/>
      <c r="K613" s="16"/>
      <c r="L613" s="16"/>
      <c r="M613" s="16"/>
      <c r="N613" s="16"/>
      <c r="O613" s="16"/>
      <c r="Q613" s="382"/>
    </row>
    <row r="614" spans="1:17" ht="17.25" customHeight="1" x14ac:dyDescent="0.25">
      <c r="A614" s="16"/>
      <c r="B614" s="16"/>
      <c r="C614" s="16"/>
      <c r="D614" s="16"/>
      <c r="E614" s="16"/>
      <c r="F614" s="16"/>
      <c r="G614" s="381"/>
      <c r="I614" s="16"/>
      <c r="J614" s="16"/>
      <c r="K614" s="16"/>
      <c r="L614" s="16"/>
      <c r="M614" s="16"/>
      <c r="N614" s="16"/>
      <c r="O614" s="16"/>
      <c r="Q614" s="382"/>
    </row>
    <row r="615" spans="1:17" ht="17.25" customHeight="1" x14ac:dyDescent="0.25">
      <c r="A615" s="16"/>
      <c r="B615" s="16"/>
      <c r="C615" s="16"/>
      <c r="D615" s="16"/>
      <c r="E615" s="16"/>
      <c r="F615" s="16"/>
      <c r="G615" s="381"/>
      <c r="I615" s="16"/>
      <c r="J615" s="16"/>
      <c r="K615" s="16"/>
      <c r="L615" s="16"/>
      <c r="M615" s="16"/>
      <c r="N615" s="16"/>
      <c r="O615" s="16"/>
      <c r="Q615" s="382"/>
    </row>
    <row r="616" spans="1:17" ht="17.25" customHeight="1" x14ac:dyDescent="0.25">
      <c r="A616" s="16"/>
      <c r="B616" s="16"/>
      <c r="C616" s="16"/>
      <c r="D616" s="16"/>
      <c r="E616" s="16"/>
      <c r="F616" s="16"/>
      <c r="G616" s="381"/>
      <c r="I616" s="16"/>
      <c r="J616" s="16"/>
      <c r="K616" s="16"/>
      <c r="L616" s="16"/>
      <c r="M616" s="16"/>
      <c r="N616" s="16"/>
      <c r="O616" s="16"/>
      <c r="Q616" s="382"/>
    </row>
    <row r="617" spans="1:17" ht="17.25" customHeight="1" x14ac:dyDescent="0.25">
      <c r="A617" s="16"/>
      <c r="B617" s="16"/>
      <c r="C617" s="16"/>
      <c r="D617" s="16"/>
      <c r="E617" s="16"/>
      <c r="F617" s="16"/>
      <c r="G617" s="381"/>
      <c r="I617" s="16"/>
      <c r="J617" s="16"/>
      <c r="K617" s="16"/>
      <c r="L617" s="16"/>
      <c r="M617" s="16"/>
      <c r="N617" s="16"/>
      <c r="O617" s="16"/>
      <c r="Q617" s="382"/>
    </row>
    <row r="618" spans="1:17" ht="17.25" customHeight="1" x14ac:dyDescent="0.25">
      <c r="A618" s="16"/>
      <c r="B618" s="16"/>
      <c r="C618" s="16"/>
      <c r="D618" s="16"/>
      <c r="E618" s="16"/>
      <c r="F618" s="16"/>
      <c r="G618" s="381"/>
      <c r="I618" s="16"/>
      <c r="J618" s="16"/>
      <c r="K618" s="16"/>
      <c r="L618" s="16"/>
      <c r="M618" s="16"/>
      <c r="N618" s="16"/>
      <c r="O618" s="16"/>
      <c r="Q618" s="382"/>
    </row>
    <row r="619" spans="1:17" ht="17.25" customHeight="1" x14ac:dyDescent="0.25">
      <c r="A619" s="16"/>
      <c r="B619" s="16"/>
      <c r="C619" s="16"/>
      <c r="D619" s="16"/>
      <c r="E619" s="16"/>
      <c r="F619" s="16"/>
      <c r="G619" s="381"/>
      <c r="I619" s="16"/>
      <c r="J619" s="16"/>
      <c r="K619" s="16"/>
      <c r="L619" s="16"/>
      <c r="M619" s="16"/>
      <c r="N619" s="16"/>
      <c r="O619" s="16"/>
      <c r="Q619" s="382"/>
    </row>
    <row r="620" spans="1:17" ht="17.25" customHeight="1" x14ac:dyDescent="0.25">
      <c r="A620" s="16"/>
      <c r="B620" s="16"/>
      <c r="C620" s="16"/>
      <c r="D620" s="16"/>
      <c r="E620" s="16"/>
      <c r="F620" s="16"/>
      <c r="G620" s="381"/>
      <c r="I620" s="16"/>
      <c r="J620" s="16"/>
      <c r="K620" s="16"/>
      <c r="L620" s="16"/>
      <c r="M620" s="16"/>
      <c r="N620" s="16"/>
      <c r="O620" s="16"/>
      <c r="Q620" s="382"/>
    </row>
    <row r="621" spans="1:17" ht="17.25" customHeight="1" x14ac:dyDescent="0.25">
      <c r="A621" s="16"/>
      <c r="B621" s="16"/>
      <c r="C621" s="16"/>
      <c r="D621" s="16"/>
      <c r="E621" s="16"/>
      <c r="F621" s="16"/>
      <c r="G621" s="381"/>
      <c r="I621" s="16"/>
      <c r="J621" s="16"/>
      <c r="K621" s="16"/>
      <c r="L621" s="16"/>
      <c r="M621" s="16"/>
      <c r="N621" s="16"/>
      <c r="O621" s="16"/>
      <c r="Q621" s="382"/>
    </row>
    <row r="622" spans="1:17" ht="17.25" customHeight="1" x14ac:dyDescent="0.25">
      <c r="A622" s="16"/>
      <c r="B622" s="16"/>
      <c r="C622" s="16"/>
      <c r="D622" s="16"/>
      <c r="E622" s="16"/>
      <c r="F622" s="16"/>
      <c r="G622" s="381"/>
      <c r="I622" s="16"/>
      <c r="J622" s="16"/>
      <c r="K622" s="16"/>
      <c r="L622" s="16"/>
      <c r="M622" s="16"/>
      <c r="N622" s="16"/>
      <c r="O622" s="16"/>
      <c r="Q622" s="382"/>
    </row>
    <row r="623" spans="1:17" ht="17.25" customHeight="1" x14ac:dyDescent="0.25">
      <c r="A623" s="16"/>
      <c r="B623" s="16"/>
      <c r="C623" s="16"/>
      <c r="D623" s="16"/>
      <c r="E623" s="16"/>
      <c r="F623" s="16"/>
      <c r="G623" s="381"/>
      <c r="I623" s="16"/>
      <c r="J623" s="16"/>
      <c r="K623" s="16"/>
      <c r="L623" s="16"/>
      <c r="M623" s="16"/>
      <c r="N623" s="16"/>
      <c r="O623" s="16"/>
      <c r="Q623" s="382"/>
    </row>
    <row r="624" spans="1:17" ht="17.25" customHeight="1" x14ac:dyDescent="0.25">
      <c r="A624" s="16"/>
      <c r="B624" s="16"/>
      <c r="C624" s="16"/>
      <c r="D624" s="16"/>
      <c r="E624" s="16"/>
      <c r="F624" s="16"/>
      <c r="G624" s="381"/>
      <c r="I624" s="16"/>
      <c r="J624" s="16"/>
      <c r="K624" s="16"/>
      <c r="L624" s="16"/>
      <c r="M624" s="16"/>
      <c r="N624" s="16"/>
      <c r="O624" s="16"/>
      <c r="Q624" s="382"/>
    </row>
    <row r="625" spans="1:17" ht="17.25" customHeight="1" x14ac:dyDescent="0.25">
      <c r="A625" s="16"/>
      <c r="B625" s="16"/>
      <c r="C625" s="16"/>
      <c r="D625" s="16"/>
      <c r="E625" s="16"/>
      <c r="F625" s="16"/>
      <c r="G625" s="381"/>
      <c r="I625" s="16"/>
      <c r="J625" s="16"/>
      <c r="K625" s="16"/>
      <c r="L625" s="16"/>
      <c r="M625" s="16"/>
      <c r="N625" s="16"/>
      <c r="O625" s="16"/>
      <c r="Q625" s="382"/>
    </row>
    <row r="626" spans="1:17" ht="17.25" customHeight="1" x14ac:dyDescent="0.25">
      <c r="A626" s="16"/>
      <c r="B626" s="16"/>
      <c r="C626" s="16"/>
      <c r="D626" s="16"/>
      <c r="E626" s="16"/>
      <c r="F626" s="16"/>
      <c r="G626" s="381"/>
      <c r="I626" s="16"/>
      <c r="J626" s="16"/>
      <c r="K626" s="16"/>
      <c r="L626" s="16"/>
      <c r="M626" s="16"/>
      <c r="N626" s="16"/>
      <c r="O626" s="16"/>
      <c r="Q626" s="382"/>
    </row>
    <row r="627" spans="1:17" ht="17.25" customHeight="1" x14ac:dyDescent="0.25">
      <c r="A627" s="16"/>
      <c r="B627" s="16"/>
      <c r="C627" s="16"/>
      <c r="D627" s="16"/>
      <c r="E627" s="16"/>
      <c r="F627" s="16"/>
      <c r="G627" s="381"/>
      <c r="I627" s="16"/>
      <c r="J627" s="16"/>
      <c r="K627" s="16"/>
      <c r="L627" s="16"/>
      <c r="M627" s="16"/>
      <c r="N627" s="16"/>
      <c r="O627" s="16"/>
      <c r="Q627" s="382"/>
    </row>
    <row r="628" spans="1:17" ht="17.25" customHeight="1" x14ac:dyDescent="0.25">
      <c r="A628" s="16"/>
      <c r="B628" s="16"/>
      <c r="C628" s="16"/>
      <c r="D628" s="16"/>
      <c r="E628" s="16"/>
      <c r="F628" s="16"/>
      <c r="G628" s="381"/>
      <c r="I628" s="16"/>
      <c r="J628" s="16"/>
      <c r="K628" s="16"/>
      <c r="L628" s="16"/>
      <c r="M628" s="16"/>
      <c r="N628" s="16"/>
      <c r="O628" s="16"/>
      <c r="Q628" s="382"/>
    </row>
    <row r="629" spans="1:17" ht="17.25" customHeight="1" x14ac:dyDescent="0.25">
      <c r="A629" s="16"/>
      <c r="B629" s="16"/>
      <c r="C629" s="16"/>
      <c r="D629" s="16"/>
      <c r="E629" s="16"/>
      <c r="F629" s="16"/>
      <c r="G629" s="381"/>
      <c r="I629" s="16"/>
      <c r="J629" s="16"/>
      <c r="K629" s="16"/>
      <c r="L629" s="16"/>
      <c r="M629" s="16"/>
      <c r="N629" s="16"/>
      <c r="O629" s="16"/>
      <c r="Q629" s="382"/>
    </row>
    <row r="630" spans="1:17" ht="17.25" customHeight="1" x14ac:dyDescent="0.25">
      <c r="A630" s="16"/>
      <c r="B630" s="16"/>
      <c r="C630" s="16"/>
      <c r="D630" s="16"/>
      <c r="E630" s="16"/>
      <c r="F630" s="16"/>
      <c r="G630" s="381"/>
      <c r="I630" s="16"/>
      <c r="J630" s="16"/>
      <c r="K630" s="16"/>
      <c r="L630" s="16"/>
      <c r="M630" s="16"/>
      <c r="N630" s="16"/>
      <c r="O630" s="16"/>
      <c r="Q630" s="382"/>
    </row>
    <row r="631" spans="1:17" ht="17.25" customHeight="1" x14ac:dyDescent="0.25">
      <c r="A631" s="16"/>
      <c r="B631" s="16"/>
      <c r="C631" s="16"/>
      <c r="D631" s="16"/>
      <c r="E631" s="16"/>
      <c r="F631" s="16"/>
      <c r="G631" s="381"/>
      <c r="I631" s="16"/>
      <c r="J631" s="16"/>
      <c r="K631" s="16"/>
      <c r="L631" s="16"/>
      <c r="M631" s="16"/>
      <c r="N631" s="16"/>
      <c r="O631" s="16"/>
      <c r="Q631" s="382"/>
    </row>
    <row r="632" spans="1:17" ht="17.25" customHeight="1" x14ac:dyDescent="0.25">
      <c r="A632" s="16"/>
      <c r="B632" s="16"/>
      <c r="C632" s="16"/>
      <c r="D632" s="16"/>
      <c r="E632" s="16"/>
      <c r="F632" s="16"/>
      <c r="G632" s="381"/>
      <c r="I632" s="16"/>
      <c r="J632" s="16"/>
      <c r="K632" s="16"/>
      <c r="L632" s="16"/>
      <c r="M632" s="16"/>
      <c r="N632" s="16"/>
      <c r="O632" s="16"/>
      <c r="Q632" s="382"/>
    </row>
    <row r="633" spans="1:17" ht="17.25" customHeight="1" x14ac:dyDescent="0.25">
      <c r="A633" s="16"/>
      <c r="B633" s="16"/>
      <c r="C633" s="16"/>
      <c r="D633" s="16"/>
      <c r="E633" s="16"/>
      <c r="F633" s="16"/>
      <c r="G633" s="381"/>
      <c r="I633" s="16"/>
      <c r="J633" s="16"/>
      <c r="K633" s="16"/>
      <c r="L633" s="16"/>
      <c r="M633" s="16"/>
      <c r="N633" s="16"/>
      <c r="O633" s="16"/>
      <c r="Q633" s="382"/>
    </row>
    <row r="634" spans="1:17" ht="17.25" customHeight="1" x14ac:dyDescent="0.25">
      <c r="A634" s="16"/>
      <c r="B634" s="16"/>
      <c r="C634" s="16"/>
      <c r="D634" s="16"/>
      <c r="E634" s="16"/>
      <c r="F634" s="16"/>
      <c r="G634" s="381"/>
      <c r="I634" s="16"/>
      <c r="J634" s="16"/>
      <c r="K634" s="16"/>
      <c r="L634" s="16"/>
      <c r="M634" s="16"/>
      <c r="N634" s="16"/>
      <c r="O634" s="16"/>
      <c r="Q634" s="382"/>
    </row>
    <row r="635" spans="1:17" ht="17.25" customHeight="1" x14ac:dyDescent="0.25">
      <c r="A635" s="16"/>
      <c r="B635" s="16"/>
      <c r="C635" s="16"/>
      <c r="D635" s="16"/>
      <c r="E635" s="16"/>
      <c r="F635" s="16"/>
      <c r="G635" s="381"/>
      <c r="I635" s="16"/>
      <c r="J635" s="16"/>
      <c r="K635" s="16"/>
      <c r="L635" s="16"/>
      <c r="M635" s="16"/>
      <c r="N635" s="16"/>
      <c r="O635" s="16"/>
      <c r="Q635" s="382"/>
    </row>
    <row r="636" spans="1:17" ht="17.25" customHeight="1" x14ac:dyDescent="0.25">
      <c r="A636" s="16"/>
      <c r="B636" s="16"/>
      <c r="C636" s="16"/>
      <c r="D636" s="16"/>
      <c r="E636" s="16"/>
      <c r="F636" s="16"/>
      <c r="G636" s="381"/>
      <c r="I636" s="16"/>
      <c r="J636" s="16"/>
      <c r="K636" s="16"/>
      <c r="L636" s="16"/>
      <c r="M636" s="16"/>
      <c r="N636" s="16"/>
      <c r="O636" s="16"/>
      <c r="Q636" s="382"/>
    </row>
    <row r="637" spans="1:17" ht="17.25" customHeight="1" x14ac:dyDescent="0.25">
      <c r="A637" s="16"/>
      <c r="B637" s="16"/>
      <c r="C637" s="16"/>
      <c r="D637" s="16"/>
      <c r="E637" s="16"/>
      <c r="F637" s="16"/>
      <c r="G637" s="381"/>
      <c r="I637" s="16"/>
      <c r="J637" s="16"/>
      <c r="K637" s="16"/>
      <c r="L637" s="16"/>
      <c r="M637" s="16"/>
      <c r="N637" s="16"/>
      <c r="O637" s="16"/>
      <c r="Q637" s="382"/>
    </row>
    <row r="638" spans="1:17" ht="17.25" customHeight="1" x14ac:dyDescent="0.25">
      <c r="A638" s="16"/>
      <c r="B638" s="16"/>
      <c r="C638" s="16"/>
      <c r="D638" s="16"/>
      <c r="E638" s="16"/>
      <c r="F638" s="16"/>
      <c r="G638" s="381"/>
      <c r="I638" s="16"/>
      <c r="J638" s="16"/>
      <c r="K638" s="16"/>
      <c r="L638" s="16"/>
      <c r="M638" s="16"/>
      <c r="N638" s="16"/>
      <c r="O638" s="16"/>
      <c r="Q638" s="382"/>
    </row>
    <row r="639" spans="1:17" ht="17.25" customHeight="1" x14ac:dyDescent="0.25">
      <c r="A639" s="16"/>
      <c r="B639" s="16"/>
      <c r="C639" s="16"/>
      <c r="D639" s="16"/>
      <c r="E639" s="16"/>
      <c r="F639" s="16"/>
      <c r="G639" s="381"/>
      <c r="I639" s="16"/>
      <c r="J639" s="16"/>
      <c r="K639" s="16"/>
      <c r="L639" s="16"/>
      <c r="M639" s="16"/>
      <c r="N639" s="16"/>
      <c r="O639" s="16"/>
      <c r="Q639" s="382"/>
    </row>
    <row r="640" spans="1:17" ht="17.25" customHeight="1" x14ac:dyDescent="0.25">
      <c r="A640" s="16"/>
      <c r="B640" s="16"/>
      <c r="C640" s="16"/>
      <c r="D640" s="16"/>
      <c r="E640" s="16"/>
      <c r="F640" s="16"/>
      <c r="G640" s="381"/>
      <c r="I640" s="16"/>
      <c r="J640" s="16"/>
      <c r="K640" s="16"/>
      <c r="L640" s="16"/>
      <c r="M640" s="16"/>
      <c r="N640" s="16"/>
      <c r="O640" s="16"/>
      <c r="Q640" s="382"/>
    </row>
    <row r="641" spans="1:17" ht="17.25" customHeight="1" x14ac:dyDescent="0.25">
      <c r="A641" s="16"/>
      <c r="B641" s="16"/>
      <c r="C641" s="16"/>
      <c r="D641" s="16"/>
      <c r="E641" s="16"/>
      <c r="F641" s="16"/>
      <c r="G641" s="381"/>
      <c r="I641" s="16"/>
      <c r="J641" s="16"/>
      <c r="K641" s="16"/>
      <c r="L641" s="16"/>
      <c r="M641" s="16"/>
      <c r="N641" s="16"/>
      <c r="O641" s="16"/>
      <c r="Q641" s="382"/>
    </row>
    <row r="642" spans="1:17" ht="17.25" customHeight="1" x14ac:dyDescent="0.25">
      <c r="A642" s="16"/>
      <c r="B642" s="16"/>
      <c r="C642" s="16"/>
      <c r="D642" s="16"/>
      <c r="E642" s="16"/>
      <c r="F642" s="16"/>
      <c r="G642" s="381"/>
      <c r="I642" s="16"/>
      <c r="J642" s="16"/>
      <c r="K642" s="16"/>
      <c r="L642" s="16"/>
      <c r="M642" s="16"/>
      <c r="N642" s="16"/>
      <c r="O642" s="16"/>
      <c r="Q642" s="382"/>
    </row>
    <row r="643" spans="1:17" ht="17.25" customHeight="1" x14ac:dyDescent="0.25">
      <c r="A643" s="16"/>
      <c r="B643" s="16"/>
      <c r="C643" s="16"/>
      <c r="D643" s="16"/>
      <c r="E643" s="16"/>
      <c r="F643" s="16"/>
      <c r="G643" s="381"/>
      <c r="I643" s="16"/>
      <c r="J643" s="16"/>
      <c r="K643" s="16"/>
      <c r="L643" s="16"/>
      <c r="M643" s="16"/>
      <c r="N643" s="16"/>
      <c r="O643" s="16"/>
      <c r="Q643" s="382"/>
    </row>
    <row r="644" spans="1:17" ht="17.25" customHeight="1" x14ac:dyDescent="0.25">
      <c r="A644" s="16"/>
      <c r="B644" s="16"/>
      <c r="C644" s="16"/>
      <c r="D644" s="16"/>
      <c r="E644" s="16"/>
      <c r="F644" s="16"/>
      <c r="G644" s="381"/>
      <c r="I644" s="16"/>
      <c r="J644" s="16"/>
      <c r="K644" s="16"/>
      <c r="L644" s="16"/>
      <c r="M644" s="16"/>
      <c r="N644" s="16"/>
      <c r="O644" s="16"/>
      <c r="Q644" s="382"/>
    </row>
    <row r="645" spans="1:17" ht="17.25" customHeight="1" x14ac:dyDescent="0.25">
      <c r="A645" s="16"/>
      <c r="B645" s="16"/>
      <c r="C645" s="16"/>
      <c r="D645" s="16"/>
      <c r="E645" s="16"/>
      <c r="F645" s="16"/>
      <c r="G645" s="381"/>
      <c r="I645" s="16"/>
      <c r="J645" s="16"/>
      <c r="K645" s="16"/>
      <c r="L645" s="16"/>
      <c r="M645" s="16"/>
      <c r="N645" s="16"/>
      <c r="O645" s="16"/>
      <c r="Q645" s="382"/>
    </row>
    <row r="646" spans="1:17" ht="17.25" customHeight="1" x14ac:dyDescent="0.25">
      <c r="A646" s="16"/>
      <c r="B646" s="16"/>
      <c r="C646" s="16"/>
      <c r="D646" s="16"/>
      <c r="E646" s="16"/>
      <c r="F646" s="16"/>
      <c r="G646" s="381"/>
      <c r="I646" s="16"/>
      <c r="J646" s="16"/>
      <c r="K646" s="16"/>
      <c r="L646" s="16"/>
      <c r="M646" s="16"/>
      <c r="N646" s="16"/>
      <c r="O646" s="16"/>
      <c r="Q646" s="382"/>
    </row>
    <row r="647" spans="1:17" ht="17.25" customHeight="1" x14ac:dyDescent="0.25">
      <c r="A647" s="16"/>
      <c r="B647" s="16"/>
      <c r="C647" s="16"/>
      <c r="D647" s="16"/>
      <c r="E647" s="16"/>
      <c r="F647" s="16"/>
      <c r="G647" s="381"/>
      <c r="I647" s="16"/>
      <c r="J647" s="16"/>
      <c r="K647" s="16"/>
      <c r="L647" s="16"/>
      <c r="M647" s="16"/>
      <c r="N647" s="16"/>
      <c r="O647" s="16"/>
      <c r="Q647" s="382"/>
    </row>
    <row r="648" spans="1:17" ht="17.25" customHeight="1" x14ac:dyDescent="0.25">
      <c r="A648" s="16"/>
      <c r="B648" s="16"/>
      <c r="C648" s="16"/>
      <c r="D648" s="16"/>
      <c r="E648" s="16"/>
      <c r="F648" s="16"/>
      <c r="G648" s="381"/>
      <c r="I648" s="16"/>
      <c r="J648" s="16"/>
      <c r="K648" s="16"/>
      <c r="L648" s="16"/>
      <c r="M648" s="16"/>
      <c r="N648" s="16"/>
      <c r="O648" s="16"/>
      <c r="Q648" s="382"/>
    </row>
    <row r="649" spans="1:17" ht="17.25" customHeight="1" x14ac:dyDescent="0.25">
      <c r="A649" s="16"/>
      <c r="B649" s="16"/>
      <c r="C649" s="16"/>
      <c r="D649" s="16"/>
      <c r="E649" s="16"/>
      <c r="F649" s="16"/>
      <c r="G649" s="381"/>
      <c r="I649" s="16"/>
      <c r="J649" s="16"/>
      <c r="K649" s="16"/>
      <c r="L649" s="16"/>
      <c r="M649" s="16"/>
      <c r="N649" s="16"/>
      <c r="O649" s="16"/>
      <c r="Q649" s="382"/>
    </row>
    <row r="650" spans="1:17" ht="17.25" customHeight="1" x14ac:dyDescent="0.25">
      <c r="A650" s="16"/>
      <c r="B650" s="16"/>
      <c r="C650" s="16"/>
      <c r="D650" s="16"/>
      <c r="E650" s="16"/>
      <c r="F650" s="16"/>
      <c r="G650" s="381"/>
      <c r="I650" s="16"/>
      <c r="J650" s="16"/>
      <c r="K650" s="16"/>
      <c r="L650" s="16"/>
      <c r="M650" s="16"/>
      <c r="N650" s="16"/>
      <c r="O650" s="16"/>
      <c r="Q650" s="382"/>
    </row>
    <row r="651" spans="1:17" ht="17.25" customHeight="1" x14ac:dyDescent="0.25">
      <c r="A651" s="16"/>
      <c r="B651" s="16"/>
      <c r="C651" s="16"/>
      <c r="D651" s="16"/>
      <c r="E651" s="16"/>
      <c r="F651" s="16"/>
      <c r="G651" s="381"/>
      <c r="I651" s="16"/>
      <c r="J651" s="16"/>
      <c r="K651" s="16"/>
      <c r="L651" s="16"/>
      <c r="M651" s="16"/>
      <c r="N651" s="16"/>
      <c r="O651" s="16"/>
      <c r="Q651" s="382"/>
    </row>
    <row r="652" spans="1:17" ht="17.25" customHeight="1" x14ac:dyDescent="0.25">
      <c r="A652" s="16"/>
      <c r="B652" s="16"/>
      <c r="C652" s="16"/>
      <c r="D652" s="16"/>
      <c r="E652" s="16"/>
      <c r="F652" s="16"/>
      <c r="G652" s="381"/>
      <c r="I652" s="16"/>
      <c r="J652" s="16"/>
      <c r="K652" s="16"/>
      <c r="L652" s="16"/>
      <c r="M652" s="16"/>
      <c r="N652" s="16"/>
      <c r="O652" s="16"/>
      <c r="Q652" s="382"/>
    </row>
    <row r="653" spans="1:17" ht="17.25" customHeight="1" x14ac:dyDescent="0.25">
      <c r="A653" s="16"/>
      <c r="B653" s="16"/>
      <c r="C653" s="16"/>
      <c r="D653" s="16"/>
      <c r="E653" s="16"/>
      <c r="F653" s="16"/>
      <c r="G653" s="381"/>
      <c r="I653" s="16"/>
      <c r="J653" s="16"/>
      <c r="K653" s="16"/>
      <c r="L653" s="16"/>
      <c r="M653" s="16"/>
      <c r="N653" s="16"/>
      <c r="O653" s="16"/>
      <c r="Q653" s="382"/>
    </row>
    <row r="654" spans="1:17" ht="17.25" customHeight="1" x14ac:dyDescent="0.25">
      <c r="A654" s="16"/>
      <c r="B654" s="16"/>
      <c r="C654" s="16"/>
      <c r="D654" s="16"/>
      <c r="E654" s="16"/>
      <c r="F654" s="16"/>
      <c r="G654" s="381"/>
      <c r="I654" s="16"/>
      <c r="J654" s="16"/>
      <c r="K654" s="16"/>
      <c r="L654" s="16"/>
      <c r="M654" s="16"/>
      <c r="N654" s="16"/>
      <c r="O654" s="16"/>
      <c r="Q654" s="382"/>
    </row>
    <row r="655" spans="1:17" ht="17.25" customHeight="1" x14ac:dyDescent="0.25">
      <c r="A655" s="16"/>
      <c r="B655" s="16"/>
      <c r="C655" s="16"/>
      <c r="D655" s="16"/>
      <c r="E655" s="16"/>
      <c r="F655" s="16"/>
      <c r="G655" s="381"/>
      <c r="I655" s="16"/>
      <c r="J655" s="16"/>
      <c r="K655" s="16"/>
      <c r="L655" s="16"/>
      <c r="M655" s="16"/>
      <c r="N655" s="16"/>
      <c r="O655" s="16"/>
      <c r="Q655" s="382"/>
    </row>
    <row r="656" spans="1:17" ht="17.25" customHeight="1" x14ac:dyDescent="0.25">
      <c r="A656" s="16"/>
      <c r="B656" s="16"/>
      <c r="C656" s="16"/>
      <c r="D656" s="16"/>
      <c r="E656" s="16"/>
      <c r="F656" s="16"/>
      <c r="G656" s="381"/>
      <c r="I656" s="16"/>
      <c r="J656" s="16"/>
      <c r="K656" s="16"/>
      <c r="L656" s="16"/>
      <c r="M656" s="16"/>
      <c r="N656" s="16"/>
      <c r="O656" s="16"/>
      <c r="Q656" s="382"/>
    </row>
    <row r="657" spans="1:17" ht="17.25" customHeight="1" x14ac:dyDescent="0.25">
      <c r="A657" s="16"/>
      <c r="B657" s="16"/>
      <c r="C657" s="16"/>
      <c r="D657" s="16"/>
      <c r="E657" s="16"/>
      <c r="F657" s="16"/>
      <c r="G657" s="381"/>
      <c r="I657" s="16"/>
      <c r="J657" s="16"/>
      <c r="K657" s="16"/>
      <c r="L657" s="16"/>
      <c r="M657" s="16"/>
      <c r="N657" s="16"/>
      <c r="O657" s="16"/>
      <c r="Q657" s="382"/>
    </row>
    <row r="658" spans="1:17" ht="17.25" customHeight="1" x14ac:dyDescent="0.25">
      <c r="A658" s="16"/>
      <c r="B658" s="16"/>
      <c r="C658" s="16"/>
      <c r="D658" s="16"/>
      <c r="E658" s="16"/>
      <c r="F658" s="16"/>
      <c r="G658" s="381"/>
      <c r="I658" s="16"/>
      <c r="J658" s="16"/>
      <c r="K658" s="16"/>
      <c r="L658" s="16"/>
      <c r="M658" s="16"/>
      <c r="N658" s="16"/>
      <c r="O658" s="16"/>
      <c r="Q658" s="382"/>
    </row>
    <row r="659" spans="1:17" ht="17.25" customHeight="1" x14ac:dyDescent="0.25">
      <c r="A659" s="16"/>
      <c r="B659" s="16"/>
      <c r="C659" s="16"/>
      <c r="D659" s="16"/>
      <c r="E659" s="16"/>
      <c r="F659" s="16"/>
      <c r="G659" s="381"/>
      <c r="I659" s="16"/>
      <c r="J659" s="16"/>
      <c r="K659" s="16"/>
      <c r="L659" s="16"/>
      <c r="M659" s="16"/>
      <c r="N659" s="16"/>
      <c r="O659" s="16"/>
      <c r="Q659" s="382"/>
    </row>
    <row r="660" spans="1:17" ht="17.25" customHeight="1" x14ac:dyDescent="0.25">
      <c r="A660" s="16"/>
      <c r="B660" s="16"/>
      <c r="C660" s="16"/>
      <c r="D660" s="16"/>
      <c r="E660" s="16"/>
      <c r="F660" s="16"/>
      <c r="G660" s="381"/>
      <c r="I660" s="16"/>
      <c r="J660" s="16"/>
      <c r="K660" s="16"/>
      <c r="L660" s="16"/>
      <c r="M660" s="16"/>
      <c r="N660" s="16"/>
      <c r="O660" s="16"/>
      <c r="Q660" s="382"/>
    </row>
    <row r="661" spans="1:17" ht="17.25" customHeight="1" x14ac:dyDescent="0.25">
      <c r="A661" s="16"/>
      <c r="B661" s="16"/>
      <c r="C661" s="16"/>
      <c r="D661" s="16"/>
      <c r="E661" s="16"/>
      <c r="F661" s="16"/>
      <c r="G661" s="381"/>
      <c r="I661" s="16"/>
      <c r="J661" s="16"/>
      <c r="K661" s="16"/>
      <c r="L661" s="16"/>
      <c r="M661" s="16"/>
      <c r="N661" s="16"/>
      <c r="O661" s="16"/>
      <c r="Q661" s="382"/>
    </row>
    <row r="662" spans="1:17" ht="17.25" customHeight="1" x14ac:dyDescent="0.25">
      <c r="A662" s="16"/>
      <c r="B662" s="16"/>
      <c r="C662" s="16"/>
      <c r="D662" s="16"/>
      <c r="E662" s="16"/>
      <c r="F662" s="16"/>
      <c r="G662" s="381"/>
      <c r="I662" s="16"/>
      <c r="J662" s="16"/>
      <c r="K662" s="16"/>
      <c r="L662" s="16"/>
      <c r="M662" s="16"/>
      <c r="N662" s="16"/>
      <c r="O662" s="16"/>
      <c r="Q662" s="382"/>
    </row>
    <row r="663" spans="1:17" ht="17.25" customHeight="1" x14ac:dyDescent="0.25">
      <c r="A663" s="16"/>
      <c r="B663" s="16"/>
      <c r="C663" s="16"/>
      <c r="D663" s="16"/>
      <c r="E663" s="16"/>
      <c r="F663" s="16"/>
      <c r="G663" s="381"/>
      <c r="I663" s="16"/>
      <c r="J663" s="16"/>
      <c r="K663" s="16"/>
      <c r="L663" s="16"/>
      <c r="M663" s="16"/>
      <c r="N663" s="16"/>
      <c r="O663" s="16"/>
      <c r="Q663" s="382"/>
    </row>
    <row r="664" spans="1:17" ht="17.25" customHeight="1" x14ac:dyDescent="0.25">
      <c r="A664" s="16"/>
      <c r="B664" s="16"/>
      <c r="C664" s="16"/>
      <c r="D664" s="16"/>
      <c r="E664" s="16"/>
      <c r="F664" s="16"/>
      <c r="G664" s="381"/>
      <c r="I664" s="16"/>
      <c r="J664" s="16"/>
      <c r="K664" s="16"/>
      <c r="L664" s="16"/>
      <c r="M664" s="16"/>
      <c r="N664" s="16"/>
      <c r="O664" s="16"/>
      <c r="Q664" s="382"/>
    </row>
    <row r="665" spans="1:17" ht="17.25" customHeight="1" x14ac:dyDescent="0.25">
      <c r="A665" s="16"/>
      <c r="B665" s="16"/>
      <c r="C665" s="16"/>
      <c r="D665" s="16"/>
      <c r="E665" s="16"/>
      <c r="F665" s="16"/>
      <c r="G665" s="381"/>
      <c r="I665" s="16"/>
      <c r="J665" s="16"/>
      <c r="K665" s="16"/>
      <c r="L665" s="16"/>
      <c r="M665" s="16"/>
      <c r="N665" s="16"/>
      <c r="O665" s="16"/>
      <c r="Q665" s="382"/>
    </row>
    <row r="666" spans="1:17" ht="17.25" customHeight="1" x14ac:dyDescent="0.25">
      <c r="A666" s="16"/>
      <c r="B666" s="16"/>
      <c r="C666" s="16"/>
      <c r="D666" s="16"/>
      <c r="E666" s="16"/>
      <c r="F666" s="16"/>
      <c r="G666" s="381"/>
      <c r="I666" s="16"/>
      <c r="J666" s="16"/>
      <c r="K666" s="16"/>
      <c r="L666" s="16"/>
      <c r="M666" s="16"/>
      <c r="N666" s="16"/>
      <c r="O666" s="16"/>
      <c r="Q666" s="382"/>
    </row>
    <row r="667" spans="1:17" ht="17.25" customHeight="1" x14ac:dyDescent="0.25">
      <c r="A667" s="16"/>
      <c r="B667" s="16"/>
      <c r="C667" s="16"/>
      <c r="D667" s="16"/>
      <c r="E667" s="16"/>
      <c r="F667" s="16"/>
      <c r="G667" s="381"/>
      <c r="I667" s="16"/>
      <c r="J667" s="16"/>
      <c r="K667" s="16"/>
      <c r="L667" s="16"/>
      <c r="M667" s="16"/>
      <c r="N667" s="16"/>
      <c r="O667" s="16"/>
      <c r="Q667" s="382"/>
    </row>
    <row r="668" spans="1:17" ht="17.25" customHeight="1" x14ac:dyDescent="0.25">
      <c r="A668" s="16"/>
      <c r="B668" s="16"/>
      <c r="C668" s="16"/>
      <c r="D668" s="16"/>
      <c r="E668" s="16"/>
      <c r="F668" s="16"/>
      <c r="G668" s="381"/>
      <c r="I668" s="16"/>
      <c r="J668" s="16"/>
      <c r="K668" s="16"/>
      <c r="L668" s="16"/>
      <c r="M668" s="16"/>
      <c r="N668" s="16"/>
      <c r="O668" s="16"/>
      <c r="Q668" s="382"/>
    </row>
    <row r="669" spans="1:17" ht="17.25" customHeight="1" x14ac:dyDescent="0.25">
      <c r="A669" s="16"/>
      <c r="B669" s="16"/>
      <c r="C669" s="16"/>
      <c r="D669" s="16"/>
      <c r="E669" s="16"/>
      <c r="F669" s="16"/>
      <c r="G669" s="381"/>
      <c r="I669" s="16"/>
      <c r="J669" s="16"/>
      <c r="K669" s="16"/>
      <c r="L669" s="16"/>
      <c r="M669" s="16"/>
      <c r="N669" s="16"/>
      <c r="O669" s="16"/>
      <c r="Q669" s="382"/>
    </row>
    <row r="670" spans="1:17" ht="17.25" customHeight="1" x14ac:dyDescent="0.25">
      <c r="A670" s="16"/>
      <c r="B670" s="16"/>
      <c r="C670" s="16"/>
      <c r="D670" s="16"/>
      <c r="E670" s="16"/>
      <c r="F670" s="16"/>
      <c r="G670" s="381"/>
      <c r="I670" s="16"/>
      <c r="J670" s="16"/>
      <c r="K670" s="16"/>
      <c r="L670" s="16"/>
      <c r="M670" s="16"/>
      <c r="N670" s="16"/>
      <c r="O670" s="16"/>
      <c r="Q670" s="382"/>
    </row>
    <row r="671" spans="1:17" ht="17.25" customHeight="1" x14ac:dyDescent="0.25">
      <c r="A671" s="16"/>
      <c r="B671" s="16"/>
      <c r="C671" s="16"/>
      <c r="D671" s="16"/>
      <c r="E671" s="16"/>
      <c r="F671" s="16"/>
      <c r="G671" s="381"/>
      <c r="I671" s="16"/>
      <c r="J671" s="16"/>
      <c r="K671" s="16"/>
      <c r="L671" s="16"/>
      <c r="M671" s="16"/>
      <c r="N671" s="16"/>
      <c r="O671" s="16"/>
      <c r="Q671" s="382"/>
    </row>
    <row r="672" spans="1:17" ht="17.25" customHeight="1" x14ac:dyDescent="0.25">
      <c r="A672" s="16"/>
      <c r="B672" s="16"/>
      <c r="C672" s="16"/>
      <c r="D672" s="16"/>
      <c r="E672" s="16"/>
      <c r="F672" s="16"/>
      <c r="G672" s="381"/>
      <c r="I672" s="16"/>
      <c r="J672" s="16"/>
      <c r="K672" s="16"/>
      <c r="L672" s="16"/>
      <c r="M672" s="16"/>
      <c r="N672" s="16"/>
      <c r="O672" s="16"/>
      <c r="Q672" s="382"/>
    </row>
    <row r="673" spans="1:17" ht="17.25" customHeight="1" x14ac:dyDescent="0.25">
      <c r="A673" s="16"/>
      <c r="B673" s="16"/>
      <c r="C673" s="16"/>
      <c r="D673" s="16"/>
      <c r="E673" s="16"/>
      <c r="F673" s="16"/>
      <c r="G673" s="381"/>
      <c r="I673" s="16"/>
      <c r="J673" s="16"/>
      <c r="K673" s="16"/>
      <c r="L673" s="16"/>
      <c r="M673" s="16"/>
      <c r="N673" s="16"/>
      <c r="O673" s="16"/>
      <c r="Q673" s="382"/>
    </row>
    <row r="674" spans="1:17" ht="17.25" customHeight="1" x14ac:dyDescent="0.25">
      <c r="A674" s="16"/>
      <c r="B674" s="16"/>
      <c r="C674" s="16"/>
      <c r="D674" s="16"/>
      <c r="E674" s="16"/>
      <c r="F674" s="16"/>
      <c r="G674" s="381"/>
      <c r="I674" s="16"/>
      <c r="J674" s="16"/>
      <c r="K674" s="16"/>
      <c r="L674" s="16"/>
      <c r="M674" s="16"/>
      <c r="N674" s="16"/>
      <c r="O674" s="16"/>
      <c r="Q674" s="382"/>
    </row>
    <row r="675" spans="1:17" ht="17.25" customHeight="1" x14ac:dyDescent="0.25">
      <c r="A675" s="16"/>
      <c r="B675" s="16"/>
      <c r="C675" s="16"/>
      <c r="D675" s="16"/>
      <c r="E675" s="16"/>
      <c r="F675" s="16"/>
      <c r="G675" s="381"/>
      <c r="I675" s="16"/>
      <c r="J675" s="16"/>
      <c r="K675" s="16"/>
      <c r="L675" s="16"/>
      <c r="M675" s="16"/>
      <c r="N675" s="16"/>
      <c r="O675" s="16"/>
      <c r="Q675" s="382"/>
    </row>
    <row r="676" spans="1:17" ht="17.25" customHeight="1" x14ac:dyDescent="0.25">
      <c r="A676" s="16"/>
      <c r="B676" s="16"/>
      <c r="C676" s="16"/>
      <c r="D676" s="16"/>
      <c r="E676" s="16"/>
      <c r="F676" s="16"/>
      <c r="G676" s="381"/>
      <c r="I676" s="16"/>
      <c r="J676" s="16"/>
      <c r="K676" s="16"/>
      <c r="L676" s="16"/>
      <c r="M676" s="16"/>
      <c r="N676" s="16"/>
      <c r="O676" s="16"/>
      <c r="Q676" s="382"/>
    </row>
    <row r="677" spans="1:17" ht="17.25" customHeight="1" x14ac:dyDescent="0.25">
      <c r="A677" s="16"/>
      <c r="B677" s="16"/>
      <c r="C677" s="16"/>
      <c r="D677" s="16"/>
      <c r="E677" s="16"/>
      <c r="F677" s="16"/>
      <c r="G677" s="381"/>
      <c r="I677" s="16"/>
      <c r="J677" s="16"/>
      <c r="K677" s="16"/>
      <c r="L677" s="16"/>
      <c r="M677" s="16"/>
      <c r="N677" s="16"/>
      <c r="O677" s="16"/>
      <c r="Q677" s="382"/>
    </row>
    <row r="678" spans="1:17" ht="17.25" customHeight="1" x14ac:dyDescent="0.25">
      <c r="A678" s="16"/>
      <c r="B678" s="16"/>
      <c r="C678" s="16"/>
      <c r="D678" s="16"/>
      <c r="E678" s="16"/>
      <c r="F678" s="16"/>
      <c r="G678" s="381"/>
      <c r="I678" s="16"/>
      <c r="J678" s="16"/>
      <c r="K678" s="16"/>
      <c r="L678" s="16"/>
      <c r="M678" s="16"/>
      <c r="N678" s="16"/>
      <c r="O678" s="16"/>
      <c r="Q678" s="382"/>
    </row>
    <row r="679" spans="1:17" ht="17.25" customHeight="1" x14ac:dyDescent="0.25">
      <c r="A679" s="16"/>
      <c r="B679" s="16"/>
      <c r="C679" s="16"/>
      <c r="D679" s="16"/>
      <c r="E679" s="16"/>
      <c r="F679" s="16"/>
      <c r="G679" s="381"/>
      <c r="I679" s="16"/>
      <c r="J679" s="16"/>
      <c r="K679" s="16"/>
      <c r="L679" s="16"/>
      <c r="M679" s="16"/>
      <c r="N679" s="16"/>
      <c r="O679" s="16"/>
      <c r="Q679" s="382"/>
    </row>
    <row r="680" spans="1:17" ht="17.25" customHeight="1" x14ac:dyDescent="0.25">
      <c r="A680" s="16"/>
      <c r="B680" s="16"/>
      <c r="C680" s="16"/>
      <c r="D680" s="16"/>
      <c r="E680" s="16"/>
      <c r="F680" s="16"/>
      <c r="G680" s="381"/>
      <c r="I680" s="16"/>
      <c r="J680" s="16"/>
      <c r="K680" s="16"/>
      <c r="L680" s="16"/>
      <c r="M680" s="16"/>
      <c r="N680" s="16"/>
      <c r="O680" s="16"/>
      <c r="Q680" s="382"/>
    </row>
    <row r="681" spans="1:17" ht="17.25" customHeight="1" x14ac:dyDescent="0.25">
      <c r="A681" s="16"/>
      <c r="B681" s="16"/>
      <c r="C681" s="16"/>
      <c r="D681" s="16"/>
      <c r="E681" s="16"/>
      <c r="F681" s="16"/>
      <c r="G681" s="381"/>
      <c r="I681" s="16"/>
      <c r="J681" s="16"/>
      <c r="K681" s="16"/>
      <c r="L681" s="16"/>
      <c r="M681" s="16"/>
      <c r="N681" s="16"/>
      <c r="O681" s="16"/>
      <c r="Q681" s="382"/>
    </row>
    <row r="682" spans="1:17" ht="17.25" customHeight="1" x14ac:dyDescent="0.25">
      <c r="A682" s="16"/>
      <c r="B682" s="16"/>
      <c r="C682" s="16"/>
      <c r="D682" s="16"/>
      <c r="E682" s="16"/>
      <c r="F682" s="16"/>
      <c r="G682" s="381"/>
      <c r="I682" s="16"/>
      <c r="J682" s="16"/>
      <c r="K682" s="16"/>
      <c r="L682" s="16"/>
      <c r="M682" s="16"/>
      <c r="N682" s="16"/>
      <c r="O682" s="16"/>
      <c r="Q682" s="382"/>
    </row>
    <row r="683" spans="1:17" ht="17.25" customHeight="1" x14ac:dyDescent="0.25">
      <c r="A683" s="16"/>
      <c r="B683" s="16"/>
      <c r="C683" s="16"/>
      <c r="D683" s="16"/>
      <c r="E683" s="16"/>
      <c r="F683" s="16"/>
      <c r="G683" s="381"/>
      <c r="I683" s="16"/>
      <c r="J683" s="16"/>
      <c r="K683" s="16"/>
      <c r="L683" s="16"/>
      <c r="M683" s="16"/>
      <c r="N683" s="16"/>
      <c r="O683" s="16"/>
      <c r="Q683" s="382"/>
    </row>
    <row r="684" spans="1:17" ht="17.25" customHeight="1" x14ac:dyDescent="0.25">
      <c r="A684" s="16"/>
      <c r="B684" s="16"/>
      <c r="C684" s="16"/>
      <c r="D684" s="16"/>
      <c r="E684" s="16"/>
      <c r="F684" s="16"/>
      <c r="G684" s="381"/>
      <c r="I684" s="16"/>
      <c r="J684" s="16"/>
      <c r="K684" s="16"/>
      <c r="L684" s="16"/>
      <c r="M684" s="16"/>
      <c r="N684" s="16"/>
      <c r="O684" s="16"/>
      <c r="Q684" s="382"/>
    </row>
    <row r="685" spans="1:17" ht="17.25" customHeight="1" x14ac:dyDescent="0.25">
      <c r="A685" s="16"/>
      <c r="B685" s="16"/>
      <c r="C685" s="16"/>
      <c r="D685" s="16"/>
      <c r="E685" s="16"/>
      <c r="F685" s="16"/>
      <c r="G685" s="381"/>
      <c r="I685" s="16"/>
      <c r="J685" s="16"/>
      <c r="K685" s="16"/>
      <c r="L685" s="16"/>
      <c r="M685" s="16"/>
      <c r="N685" s="16"/>
      <c r="O685" s="16"/>
      <c r="Q685" s="382"/>
    </row>
    <row r="686" spans="1:17" ht="17.25" customHeight="1" x14ac:dyDescent="0.25">
      <c r="A686" s="16"/>
      <c r="B686" s="16"/>
      <c r="C686" s="16"/>
      <c r="D686" s="16"/>
      <c r="E686" s="16"/>
      <c r="F686" s="16"/>
      <c r="G686" s="381"/>
      <c r="I686" s="16"/>
      <c r="J686" s="16"/>
      <c r="K686" s="16"/>
      <c r="L686" s="16"/>
      <c r="M686" s="16"/>
      <c r="N686" s="16"/>
      <c r="O686" s="16"/>
      <c r="Q686" s="382"/>
    </row>
    <row r="687" spans="1:17" ht="17.25" customHeight="1" x14ac:dyDescent="0.25">
      <c r="A687" s="16"/>
      <c r="B687" s="16"/>
      <c r="C687" s="16"/>
      <c r="D687" s="16"/>
      <c r="E687" s="16"/>
      <c r="F687" s="16"/>
      <c r="G687" s="381"/>
      <c r="I687" s="16"/>
      <c r="J687" s="16"/>
      <c r="K687" s="16"/>
      <c r="L687" s="16"/>
      <c r="M687" s="16"/>
      <c r="N687" s="16"/>
      <c r="O687" s="16"/>
      <c r="Q687" s="382"/>
    </row>
    <row r="688" spans="1:17" ht="17.25" customHeight="1" x14ac:dyDescent="0.25">
      <c r="A688" s="16"/>
      <c r="B688" s="16"/>
      <c r="C688" s="16"/>
      <c r="D688" s="16"/>
      <c r="E688" s="16"/>
      <c r="F688" s="16"/>
      <c r="G688" s="381"/>
      <c r="I688" s="16"/>
      <c r="J688" s="16"/>
      <c r="K688" s="16"/>
      <c r="L688" s="16"/>
      <c r="M688" s="16"/>
      <c r="N688" s="16"/>
      <c r="O688" s="16"/>
      <c r="Q688" s="382"/>
    </row>
    <row r="689" spans="1:17" ht="17.25" customHeight="1" x14ac:dyDescent="0.25">
      <c r="A689" s="16"/>
      <c r="B689" s="16"/>
      <c r="C689" s="16"/>
      <c r="D689" s="16"/>
      <c r="E689" s="16"/>
      <c r="F689" s="16"/>
      <c r="G689" s="381"/>
      <c r="I689" s="16"/>
      <c r="J689" s="16"/>
      <c r="K689" s="16"/>
      <c r="L689" s="16"/>
      <c r="M689" s="16"/>
      <c r="N689" s="16"/>
      <c r="O689" s="16"/>
      <c r="Q689" s="382"/>
    </row>
    <row r="690" spans="1:17" ht="17.25" customHeight="1" x14ac:dyDescent="0.25">
      <c r="A690" s="16"/>
      <c r="B690" s="16"/>
      <c r="C690" s="16"/>
      <c r="D690" s="16"/>
      <c r="E690" s="16"/>
      <c r="F690" s="16"/>
      <c r="G690" s="381"/>
      <c r="I690" s="16"/>
      <c r="J690" s="16"/>
      <c r="K690" s="16"/>
      <c r="L690" s="16"/>
      <c r="M690" s="16"/>
      <c r="N690" s="16"/>
      <c r="O690" s="16"/>
      <c r="Q690" s="382"/>
    </row>
    <row r="691" spans="1:17" ht="17.25" customHeight="1" x14ac:dyDescent="0.25">
      <c r="A691" s="16"/>
      <c r="B691" s="16"/>
      <c r="C691" s="16"/>
      <c r="D691" s="16"/>
      <c r="E691" s="16"/>
      <c r="F691" s="16"/>
      <c r="G691" s="381"/>
      <c r="I691" s="16"/>
      <c r="J691" s="16"/>
      <c r="K691" s="16"/>
      <c r="L691" s="16"/>
      <c r="M691" s="16"/>
      <c r="N691" s="16"/>
      <c r="O691" s="16"/>
      <c r="Q691" s="382"/>
    </row>
    <row r="692" spans="1:17" ht="17.25" customHeight="1" x14ac:dyDescent="0.25">
      <c r="A692" s="16"/>
      <c r="B692" s="16"/>
      <c r="C692" s="16"/>
      <c r="D692" s="16"/>
      <c r="E692" s="16"/>
      <c r="F692" s="16"/>
      <c r="G692" s="381"/>
      <c r="I692" s="16"/>
      <c r="J692" s="16"/>
      <c r="K692" s="16"/>
      <c r="L692" s="16"/>
      <c r="M692" s="16"/>
      <c r="N692" s="16"/>
      <c r="O692" s="16"/>
      <c r="Q692" s="382"/>
    </row>
    <row r="693" spans="1:17" ht="17.25" customHeight="1" x14ac:dyDescent="0.25">
      <c r="A693" s="16"/>
      <c r="B693" s="16"/>
      <c r="C693" s="16"/>
      <c r="D693" s="16"/>
      <c r="E693" s="16"/>
      <c r="F693" s="16"/>
      <c r="G693" s="381"/>
      <c r="I693" s="16"/>
      <c r="J693" s="16"/>
      <c r="K693" s="16"/>
      <c r="L693" s="16"/>
      <c r="M693" s="16"/>
      <c r="N693" s="16"/>
      <c r="O693" s="16"/>
      <c r="Q693" s="382"/>
    </row>
    <row r="694" spans="1:17" ht="17.25" customHeight="1" x14ac:dyDescent="0.25">
      <c r="A694" s="16"/>
      <c r="B694" s="16"/>
      <c r="C694" s="16"/>
      <c r="D694" s="16"/>
      <c r="E694" s="16"/>
      <c r="F694" s="16"/>
      <c r="G694" s="381"/>
      <c r="I694" s="16"/>
      <c r="J694" s="16"/>
      <c r="K694" s="16"/>
      <c r="L694" s="16"/>
      <c r="M694" s="16"/>
      <c r="N694" s="16"/>
      <c r="O694" s="16"/>
      <c r="Q694" s="382"/>
    </row>
    <row r="695" spans="1:17" ht="17.25" customHeight="1" x14ac:dyDescent="0.25">
      <c r="A695" s="16"/>
      <c r="B695" s="16"/>
      <c r="C695" s="16"/>
      <c r="D695" s="16"/>
      <c r="E695" s="16"/>
      <c r="F695" s="16"/>
      <c r="G695" s="381"/>
      <c r="I695" s="16"/>
      <c r="J695" s="16"/>
      <c r="K695" s="16"/>
      <c r="L695" s="16"/>
      <c r="M695" s="16"/>
      <c r="N695" s="16"/>
      <c r="O695" s="16"/>
      <c r="Q695" s="382"/>
    </row>
    <row r="696" spans="1:17" ht="17.25" customHeight="1" x14ac:dyDescent="0.25">
      <c r="A696" s="16"/>
      <c r="B696" s="16"/>
      <c r="C696" s="16"/>
      <c r="D696" s="16"/>
      <c r="E696" s="16"/>
      <c r="F696" s="16"/>
      <c r="G696" s="381"/>
      <c r="I696" s="16"/>
      <c r="J696" s="16"/>
      <c r="K696" s="16"/>
      <c r="L696" s="16"/>
      <c r="M696" s="16"/>
      <c r="N696" s="16"/>
      <c r="O696" s="16"/>
      <c r="Q696" s="382"/>
    </row>
    <row r="697" spans="1:17" ht="17.25" customHeight="1" x14ac:dyDescent="0.25">
      <c r="A697" s="16"/>
      <c r="B697" s="16"/>
      <c r="C697" s="16"/>
      <c r="D697" s="16"/>
      <c r="E697" s="16"/>
      <c r="F697" s="16"/>
      <c r="G697" s="381"/>
      <c r="I697" s="16"/>
      <c r="J697" s="16"/>
      <c r="K697" s="16"/>
      <c r="L697" s="16"/>
      <c r="M697" s="16"/>
      <c r="N697" s="16"/>
      <c r="O697" s="16"/>
      <c r="Q697" s="382"/>
    </row>
    <row r="698" spans="1:17" ht="17.25" customHeight="1" x14ac:dyDescent="0.25">
      <c r="A698" s="16"/>
      <c r="B698" s="16"/>
      <c r="C698" s="16"/>
      <c r="D698" s="16"/>
      <c r="E698" s="16"/>
      <c r="F698" s="16"/>
      <c r="G698" s="381"/>
      <c r="I698" s="16"/>
      <c r="J698" s="16"/>
      <c r="K698" s="16"/>
      <c r="L698" s="16"/>
      <c r="M698" s="16"/>
      <c r="N698" s="16"/>
      <c r="O698" s="16"/>
      <c r="Q698" s="382"/>
    </row>
    <row r="699" spans="1:17" ht="17.25" customHeight="1" x14ac:dyDescent="0.25">
      <c r="A699" s="16"/>
      <c r="B699" s="16"/>
      <c r="C699" s="16"/>
      <c r="D699" s="16"/>
      <c r="E699" s="16"/>
      <c r="F699" s="16"/>
      <c r="G699" s="381"/>
      <c r="I699" s="16"/>
      <c r="J699" s="16"/>
      <c r="K699" s="16"/>
      <c r="L699" s="16"/>
      <c r="M699" s="16"/>
      <c r="N699" s="16"/>
      <c r="O699" s="16"/>
      <c r="Q699" s="382"/>
    </row>
    <row r="700" spans="1:17" ht="17.25" customHeight="1" x14ac:dyDescent="0.25">
      <c r="A700" s="16"/>
      <c r="B700" s="16"/>
      <c r="C700" s="16"/>
      <c r="D700" s="16"/>
      <c r="E700" s="16"/>
      <c r="F700" s="16"/>
      <c r="G700" s="381"/>
      <c r="I700" s="16"/>
      <c r="J700" s="16"/>
      <c r="K700" s="16"/>
      <c r="L700" s="16"/>
      <c r="M700" s="16"/>
      <c r="N700" s="16"/>
      <c r="O700" s="16"/>
      <c r="Q700" s="382"/>
    </row>
    <row r="701" spans="1:17" ht="17.25" customHeight="1" x14ac:dyDescent="0.25">
      <c r="A701" s="16"/>
      <c r="B701" s="16"/>
      <c r="C701" s="16"/>
      <c r="D701" s="16"/>
      <c r="E701" s="16"/>
      <c r="F701" s="16"/>
      <c r="G701" s="381"/>
      <c r="I701" s="16"/>
      <c r="J701" s="16"/>
      <c r="K701" s="16"/>
      <c r="L701" s="16"/>
      <c r="M701" s="16"/>
      <c r="N701" s="16"/>
      <c r="O701" s="16"/>
      <c r="Q701" s="382"/>
    </row>
    <row r="702" spans="1:17" ht="17.25" customHeight="1" x14ac:dyDescent="0.25">
      <c r="A702" s="16"/>
      <c r="B702" s="16"/>
      <c r="C702" s="16"/>
      <c r="D702" s="16"/>
      <c r="E702" s="16"/>
      <c r="F702" s="16"/>
      <c r="G702" s="381"/>
      <c r="I702" s="16"/>
      <c r="J702" s="16"/>
      <c r="K702" s="16"/>
      <c r="L702" s="16"/>
      <c r="M702" s="16"/>
      <c r="N702" s="16"/>
      <c r="O702" s="16"/>
      <c r="Q702" s="382"/>
    </row>
    <row r="703" spans="1:17" ht="17.25" customHeight="1" x14ac:dyDescent="0.25">
      <c r="A703" s="16"/>
      <c r="B703" s="16"/>
      <c r="C703" s="16"/>
      <c r="D703" s="16"/>
      <c r="E703" s="16"/>
      <c r="F703" s="16"/>
      <c r="G703" s="381"/>
      <c r="I703" s="16"/>
      <c r="J703" s="16"/>
      <c r="K703" s="16"/>
      <c r="L703" s="16"/>
      <c r="M703" s="16"/>
      <c r="N703" s="16"/>
      <c r="O703" s="16"/>
      <c r="Q703" s="382"/>
    </row>
    <row r="704" spans="1:17" ht="17.25" customHeight="1" x14ac:dyDescent="0.25">
      <c r="A704" s="16"/>
      <c r="B704" s="16"/>
      <c r="C704" s="16"/>
      <c r="D704" s="16"/>
      <c r="E704" s="16"/>
      <c r="F704" s="16"/>
      <c r="G704" s="381"/>
      <c r="I704" s="16"/>
      <c r="J704" s="16"/>
      <c r="K704" s="16"/>
      <c r="L704" s="16"/>
      <c r="M704" s="16"/>
      <c r="N704" s="16"/>
      <c r="O704" s="16"/>
      <c r="Q704" s="382"/>
    </row>
    <row r="705" spans="1:17" ht="17.25" customHeight="1" x14ac:dyDescent="0.25">
      <c r="A705" s="16"/>
      <c r="B705" s="16"/>
      <c r="C705" s="16"/>
      <c r="D705" s="16"/>
      <c r="E705" s="16"/>
      <c r="F705" s="16"/>
      <c r="G705" s="381"/>
      <c r="I705" s="16"/>
      <c r="J705" s="16"/>
      <c r="K705" s="16"/>
      <c r="L705" s="16"/>
      <c r="M705" s="16"/>
      <c r="N705" s="16"/>
      <c r="O705" s="16"/>
      <c r="Q705" s="382"/>
    </row>
    <row r="706" spans="1:17" ht="17.25" customHeight="1" x14ac:dyDescent="0.25">
      <c r="A706" s="16"/>
      <c r="B706" s="16"/>
      <c r="C706" s="16"/>
      <c r="D706" s="16"/>
      <c r="E706" s="16"/>
      <c r="F706" s="16"/>
      <c r="G706" s="381"/>
      <c r="I706" s="16"/>
      <c r="J706" s="16"/>
      <c r="K706" s="16"/>
      <c r="L706" s="16"/>
      <c r="M706" s="16"/>
      <c r="N706" s="16"/>
      <c r="O706" s="16"/>
      <c r="Q706" s="382"/>
    </row>
    <row r="707" spans="1:17" ht="17.25" customHeight="1" x14ac:dyDescent="0.25">
      <c r="A707" s="16"/>
      <c r="B707" s="16"/>
      <c r="C707" s="16"/>
      <c r="D707" s="16"/>
      <c r="E707" s="16"/>
      <c r="F707" s="16"/>
      <c r="G707" s="381"/>
      <c r="I707" s="16"/>
      <c r="J707" s="16"/>
      <c r="K707" s="16"/>
      <c r="L707" s="16"/>
      <c r="M707" s="16"/>
      <c r="N707" s="16"/>
      <c r="O707" s="16"/>
      <c r="Q707" s="382"/>
    </row>
    <row r="708" spans="1:17" ht="17.25" customHeight="1" x14ac:dyDescent="0.25">
      <c r="A708" s="16"/>
      <c r="B708" s="16"/>
      <c r="C708" s="16"/>
      <c r="D708" s="16"/>
      <c r="E708" s="16"/>
      <c r="F708" s="16"/>
      <c r="G708" s="381"/>
      <c r="I708" s="16"/>
      <c r="J708" s="16"/>
      <c r="K708" s="16"/>
      <c r="L708" s="16"/>
      <c r="M708" s="16"/>
      <c r="N708" s="16"/>
      <c r="O708" s="16"/>
      <c r="Q708" s="382"/>
    </row>
    <row r="709" spans="1:17" ht="17.25" customHeight="1" x14ac:dyDescent="0.25">
      <c r="A709" s="16"/>
      <c r="B709" s="16"/>
      <c r="C709" s="16"/>
      <c r="D709" s="16"/>
      <c r="E709" s="16"/>
      <c r="F709" s="16"/>
      <c r="G709" s="381"/>
      <c r="I709" s="16"/>
      <c r="J709" s="16"/>
      <c r="K709" s="16"/>
      <c r="L709" s="16"/>
      <c r="M709" s="16"/>
      <c r="N709" s="16"/>
      <c r="O709" s="16"/>
      <c r="Q709" s="382"/>
    </row>
    <row r="710" spans="1:17" ht="17.25" customHeight="1" x14ac:dyDescent="0.25">
      <c r="A710" s="16"/>
      <c r="B710" s="16"/>
      <c r="C710" s="16"/>
      <c r="D710" s="16"/>
      <c r="E710" s="16"/>
      <c r="F710" s="16"/>
      <c r="G710" s="381"/>
      <c r="I710" s="16"/>
      <c r="J710" s="16"/>
      <c r="K710" s="16"/>
      <c r="L710" s="16"/>
      <c r="M710" s="16"/>
      <c r="N710" s="16"/>
      <c r="O710" s="16"/>
      <c r="Q710" s="382"/>
    </row>
    <row r="711" spans="1:17" ht="17.25" customHeight="1" x14ac:dyDescent="0.25">
      <c r="A711" s="16"/>
      <c r="B711" s="16"/>
      <c r="C711" s="16"/>
      <c r="D711" s="16"/>
      <c r="E711" s="16"/>
      <c r="F711" s="16"/>
      <c r="G711" s="381"/>
      <c r="I711" s="16"/>
      <c r="J711" s="16"/>
      <c r="K711" s="16"/>
      <c r="L711" s="16"/>
      <c r="M711" s="16"/>
      <c r="N711" s="16"/>
      <c r="O711" s="16"/>
      <c r="Q711" s="382"/>
    </row>
    <row r="712" spans="1:17" ht="17.25" customHeight="1" x14ac:dyDescent="0.25">
      <c r="A712" s="16"/>
      <c r="B712" s="16"/>
      <c r="C712" s="16"/>
      <c r="D712" s="16"/>
      <c r="E712" s="16"/>
      <c r="F712" s="16"/>
      <c r="G712" s="381"/>
      <c r="I712" s="16"/>
      <c r="J712" s="16"/>
      <c r="K712" s="16"/>
      <c r="L712" s="16"/>
      <c r="M712" s="16"/>
      <c r="N712" s="16"/>
      <c r="O712" s="16"/>
      <c r="Q712" s="382"/>
    </row>
    <row r="713" spans="1:17" ht="17.25" customHeight="1" x14ac:dyDescent="0.25">
      <c r="A713" s="16"/>
      <c r="B713" s="16"/>
      <c r="C713" s="16"/>
      <c r="D713" s="16"/>
      <c r="E713" s="16"/>
      <c r="F713" s="16"/>
      <c r="G713" s="381"/>
      <c r="I713" s="16"/>
      <c r="J713" s="16"/>
      <c r="K713" s="16"/>
      <c r="L713" s="16"/>
      <c r="M713" s="16"/>
      <c r="N713" s="16"/>
      <c r="O713" s="16"/>
      <c r="Q713" s="382"/>
    </row>
    <row r="714" spans="1:17" ht="17.25" customHeight="1" x14ac:dyDescent="0.25">
      <c r="A714" s="16"/>
      <c r="B714" s="16"/>
      <c r="C714" s="16"/>
      <c r="D714" s="16"/>
      <c r="E714" s="16"/>
      <c r="F714" s="16"/>
      <c r="G714" s="381"/>
      <c r="I714" s="16"/>
      <c r="J714" s="16"/>
      <c r="K714" s="16"/>
      <c r="L714" s="16"/>
      <c r="M714" s="16"/>
      <c r="N714" s="16"/>
      <c r="O714" s="16"/>
      <c r="Q714" s="382"/>
    </row>
    <row r="715" spans="1:17" ht="17.25" customHeight="1" x14ac:dyDescent="0.25">
      <c r="A715" s="16"/>
      <c r="B715" s="16"/>
      <c r="C715" s="16"/>
      <c r="D715" s="16"/>
      <c r="E715" s="16"/>
      <c r="F715" s="16"/>
      <c r="G715" s="381"/>
      <c r="I715" s="16"/>
      <c r="J715" s="16"/>
      <c r="K715" s="16"/>
      <c r="L715" s="16"/>
      <c r="M715" s="16"/>
      <c r="N715" s="16"/>
      <c r="O715" s="16"/>
      <c r="Q715" s="382"/>
    </row>
    <row r="716" spans="1:17" ht="17.25" customHeight="1" x14ac:dyDescent="0.25">
      <c r="A716" s="16"/>
      <c r="B716" s="16"/>
      <c r="C716" s="16"/>
      <c r="D716" s="16"/>
      <c r="E716" s="16"/>
      <c r="F716" s="16"/>
      <c r="G716" s="381"/>
      <c r="I716" s="16"/>
      <c r="J716" s="16"/>
      <c r="K716" s="16"/>
      <c r="L716" s="16"/>
      <c r="M716" s="16"/>
      <c r="N716" s="16"/>
      <c r="O716" s="16"/>
      <c r="Q716" s="382"/>
    </row>
    <row r="717" spans="1:17" ht="17.25" customHeight="1" x14ac:dyDescent="0.25">
      <c r="A717" s="16"/>
      <c r="B717" s="16"/>
      <c r="C717" s="16"/>
      <c r="D717" s="16"/>
      <c r="E717" s="16"/>
      <c r="F717" s="16"/>
      <c r="G717" s="381"/>
      <c r="I717" s="16"/>
      <c r="J717" s="16"/>
      <c r="K717" s="16"/>
      <c r="L717" s="16"/>
      <c r="M717" s="16"/>
      <c r="N717" s="16"/>
      <c r="O717" s="16"/>
      <c r="Q717" s="382"/>
    </row>
    <row r="718" spans="1:17" ht="17.25" customHeight="1" x14ac:dyDescent="0.25">
      <c r="A718" s="16"/>
      <c r="B718" s="16"/>
      <c r="C718" s="16"/>
      <c r="D718" s="16"/>
      <c r="E718" s="16"/>
      <c r="F718" s="16"/>
      <c r="G718" s="381"/>
      <c r="I718" s="16"/>
      <c r="J718" s="16"/>
      <c r="K718" s="16"/>
      <c r="L718" s="16"/>
      <c r="M718" s="16"/>
      <c r="N718" s="16"/>
      <c r="O718" s="16"/>
      <c r="Q718" s="382"/>
    </row>
    <row r="719" spans="1:17" ht="17.25" customHeight="1" x14ac:dyDescent="0.25">
      <c r="A719" s="16"/>
      <c r="B719" s="16"/>
      <c r="C719" s="16"/>
      <c r="D719" s="16"/>
      <c r="E719" s="16"/>
      <c r="F719" s="16"/>
      <c r="G719" s="381"/>
      <c r="I719" s="16"/>
      <c r="J719" s="16"/>
      <c r="K719" s="16"/>
      <c r="L719" s="16"/>
      <c r="M719" s="16"/>
      <c r="N719" s="16"/>
      <c r="O719" s="16"/>
      <c r="Q719" s="382"/>
    </row>
    <row r="720" spans="1:17" ht="17.25" customHeight="1" x14ac:dyDescent="0.25">
      <c r="A720" s="16"/>
      <c r="B720" s="16"/>
      <c r="C720" s="16"/>
      <c r="D720" s="16"/>
      <c r="E720" s="16"/>
      <c r="F720" s="16"/>
      <c r="G720" s="381"/>
      <c r="I720" s="16"/>
      <c r="J720" s="16"/>
      <c r="K720" s="16"/>
      <c r="L720" s="16"/>
      <c r="M720" s="16"/>
      <c r="N720" s="16"/>
      <c r="O720" s="16"/>
      <c r="Q720" s="382"/>
    </row>
    <row r="721" spans="1:17" ht="17.25" customHeight="1" x14ac:dyDescent="0.25">
      <c r="A721" s="16"/>
      <c r="B721" s="16"/>
      <c r="C721" s="16"/>
      <c r="D721" s="16"/>
      <c r="E721" s="16"/>
      <c r="F721" s="16"/>
      <c r="G721" s="381"/>
      <c r="I721" s="16"/>
      <c r="J721" s="16"/>
      <c r="K721" s="16"/>
      <c r="L721" s="16"/>
      <c r="M721" s="16"/>
      <c r="N721" s="16"/>
      <c r="O721" s="16"/>
      <c r="Q721" s="382"/>
    </row>
    <row r="722" spans="1:17" ht="17.25" customHeight="1" x14ac:dyDescent="0.25">
      <c r="A722" s="16"/>
      <c r="B722" s="16"/>
      <c r="C722" s="16"/>
      <c r="D722" s="16"/>
      <c r="E722" s="16"/>
      <c r="F722" s="16"/>
      <c r="G722" s="381"/>
      <c r="I722" s="16"/>
      <c r="J722" s="16"/>
      <c r="K722" s="16"/>
      <c r="L722" s="16"/>
      <c r="M722" s="16"/>
      <c r="N722" s="16"/>
      <c r="O722" s="16"/>
      <c r="Q722" s="382"/>
    </row>
    <row r="723" spans="1:17" ht="17.25" customHeight="1" x14ac:dyDescent="0.25">
      <c r="A723" s="16"/>
      <c r="B723" s="16"/>
      <c r="C723" s="16"/>
      <c r="D723" s="16"/>
      <c r="E723" s="16"/>
      <c r="F723" s="16"/>
      <c r="G723" s="381"/>
      <c r="I723" s="16"/>
      <c r="J723" s="16"/>
      <c r="K723" s="16"/>
      <c r="L723" s="16"/>
      <c r="M723" s="16"/>
      <c r="N723" s="16"/>
      <c r="O723" s="16"/>
      <c r="Q723" s="382"/>
    </row>
    <row r="724" spans="1:17" ht="17.25" customHeight="1" x14ac:dyDescent="0.25">
      <c r="A724" s="16"/>
      <c r="B724" s="16"/>
      <c r="C724" s="16"/>
      <c r="D724" s="16"/>
      <c r="E724" s="16"/>
      <c r="F724" s="16"/>
      <c r="G724" s="381"/>
      <c r="I724" s="16"/>
      <c r="J724" s="16"/>
      <c r="K724" s="16"/>
      <c r="L724" s="16"/>
      <c r="M724" s="16"/>
      <c r="N724" s="16"/>
      <c r="O724" s="16"/>
      <c r="Q724" s="382"/>
    </row>
    <row r="725" spans="1:17" ht="17.25" customHeight="1" x14ac:dyDescent="0.25">
      <c r="A725" s="16"/>
      <c r="B725" s="16"/>
      <c r="C725" s="16"/>
      <c r="D725" s="16"/>
      <c r="E725" s="16"/>
      <c r="F725" s="16"/>
      <c r="G725" s="381"/>
      <c r="I725" s="16"/>
      <c r="J725" s="16"/>
      <c r="K725" s="16"/>
      <c r="L725" s="16"/>
      <c r="M725" s="16"/>
      <c r="N725" s="16"/>
      <c r="O725" s="16"/>
      <c r="Q725" s="382"/>
    </row>
    <row r="726" spans="1:17" ht="17.25" customHeight="1" x14ac:dyDescent="0.25">
      <c r="A726" s="16"/>
      <c r="B726" s="16"/>
      <c r="C726" s="16"/>
      <c r="D726" s="16"/>
      <c r="E726" s="16"/>
      <c r="F726" s="16"/>
      <c r="G726" s="381"/>
      <c r="I726" s="16"/>
      <c r="J726" s="16"/>
      <c r="K726" s="16"/>
      <c r="L726" s="16"/>
      <c r="M726" s="16"/>
      <c r="N726" s="16"/>
      <c r="O726" s="16"/>
      <c r="Q726" s="382"/>
    </row>
    <row r="727" spans="1:17" ht="17.25" customHeight="1" x14ac:dyDescent="0.25">
      <c r="A727" s="16"/>
      <c r="B727" s="16"/>
      <c r="C727" s="16"/>
      <c r="D727" s="16"/>
      <c r="E727" s="16"/>
      <c r="F727" s="16"/>
      <c r="G727" s="381"/>
      <c r="I727" s="16"/>
      <c r="J727" s="16"/>
      <c r="K727" s="16"/>
      <c r="L727" s="16"/>
      <c r="M727" s="16"/>
      <c r="N727" s="16"/>
      <c r="O727" s="16"/>
      <c r="Q727" s="382"/>
    </row>
    <row r="728" spans="1:17" ht="17.25" customHeight="1" x14ac:dyDescent="0.25">
      <c r="A728" s="16"/>
      <c r="B728" s="16"/>
      <c r="C728" s="16"/>
      <c r="D728" s="16"/>
      <c r="E728" s="16"/>
      <c r="F728" s="16"/>
      <c r="G728" s="381"/>
      <c r="I728" s="16"/>
      <c r="J728" s="16"/>
      <c r="K728" s="16"/>
      <c r="L728" s="16"/>
      <c r="M728" s="16"/>
      <c r="N728" s="16"/>
      <c r="O728" s="16"/>
      <c r="Q728" s="382"/>
    </row>
    <row r="729" spans="1:17" ht="17.25" customHeight="1" x14ac:dyDescent="0.25">
      <c r="A729" s="16"/>
      <c r="B729" s="16"/>
      <c r="C729" s="16"/>
      <c r="D729" s="16"/>
      <c r="E729" s="16"/>
      <c r="F729" s="16"/>
      <c r="G729" s="381"/>
      <c r="I729" s="16"/>
      <c r="J729" s="16"/>
      <c r="K729" s="16"/>
      <c r="L729" s="16"/>
      <c r="M729" s="16"/>
      <c r="N729" s="16"/>
      <c r="O729" s="16"/>
      <c r="Q729" s="382"/>
    </row>
    <row r="730" spans="1:17" ht="17.25" customHeight="1" x14ac:dyDescent="0.25">
      <c r="A730" s="16"/>
      <c r="B730" s="16"/>
      <c r="C730" s="16"/>
      <c r="D730" s="16"/>
      <c r="E730" s="16"/>
      <c r="F730" s="16"/>
      <c r="G730" s="381"/>
      <c r="I730" s="16"/>
      <c r="J730" s="16"/>
      <c r="K730" s="16"/>
      <c r="L730" s="16"/>
      <c r="M730" s="16"/>
      <c r="N730" s="16"/>
      <c r="O730" s="16"/>
      <c r="Q730" s="382"/>
    </row>
    <row r="731" spans="1:17" ht="17.25" customHeight="1" x14ac:dyDescent="0.25">
      <c r="A731" s="16"/>
      <c r="B731" s="16"/>
      <c r="C731" s="16"/>
      <c r="D731" s="16"/>
      <c r="E731" s="16"/>
      <c r="F731" s="16"/>
      <c r="G731" s="381"/>
      <c r="I731" s="16"/>
      <c r="J731" s="16"/>
      <c r="K731" s="16"/>
      <c r="L731" s="16"/>
      <c r="M731" s="16"/>
      <c r="N731" s="16"/>
      <c r="O731" s="16"/>
      <c r="Q731" s="382"/>
    </row>
    <row r="732" spans="1:17" ht="17.25" customHeight="1" x14ac:dyDescent="0.25">
      <c r="A732" s="16"/>
      <c r="B732" s="16"/>
      <c r="C732" s="16"/>
      <c r="D732" s="16"/>
      <c r="E732" s="16"/>
      <c r="F732" s="16"/>
      <c r="G732" s="381"/>
      <c r="I732" s="16"/>
      <c r="J732" s="16"/>
      <c r="K732" s="16"/>
      <c r="L732" s="16"/>
      <c r="M732" s="16"/>
      <c r="N732" s="16"/>
      <c r="O732" s="16"/>
      <c r="Q732" s="382"/>
    </row>
    <row r="733" spans="1:17" ht="17.25" customHeight="1" x14ac:dyDescent="0.25">
      <c r="A733" s="16"/>
      <c r="B733" s="16"/>
      <c r="C733" s="16"/>
      <c r="D733" s="16"/>
      <c r="E733" s="16"/>
      <c r="F733" s="16"/>
      <c r="G733" s="381"/>
      <c r="I733" s="16"/>
      <c r="J733" s="16"/>
      <c r="K733" s="16"/>
      <c r="L733" s="16"/>
      <c r="M733" s="16"/>
      <c r="N733" s="16"/>
      <c r="O733" s="16"/>
      <c r="Q733" s="382"/>
    </row>
    <row r="734" spans="1:17" ht="17.25" customHeight="1" x14ac:dyDescent="0.25">
      <c r="A734" s="16"/>
      <c r="B734" s="16"/>
      <c r="C734" s="16"/>
      <c r="D734" s="16"/>
      <c r="E734" s="16"/>
      <c r="F734" s="16"/>
      <c r="G734" s="381"/>
      <c r="I734" s="16"/>
      <c r="J734" s="16"/>
      <c r="K734" s="16"/>
      <c r="L734" s="16"/>
      <c r="M734" s="16"/>
      <c r="N734" s="16"/>
      <c r="O734" s="16"/>
      <c r="Q734" s="382"/>
    </row>
    <row r="735" spans="1:17" ht="17.25" customHeight="1" x14ac:dyDescent="0.25">
      <c r="A735" s="16"/>
      <c r="B735" s="16"/>
      <c r="C735" s="16"/>
      <c r="D735" s="16"/>
      <c r="E735" s="16"/>
      <c r="F735" s="16"/>
      <c r="G735" s="381"/>
      <c r="I735" s="16"/>
      <c r="J735" s="16"/>
      <c r="K735" s="16"/>
      <c r="L735" s="16"/>
      <c r="M735" s="16"/>
      <c r="N735" s="16"/>
      <c r="O735" s="16"/>
      <c r="Q735" s="382"/>
    </row>
    <row r="736" spans="1:17" ht="17.25" customHeight="1" x14ac:dyDescent="0.25">
      <c r="A736" s="16"/>
      <c r="B736" s="16"/>
      <c r="C736" s="16"/>
      <c r="D736" s="16"/>
      <c r="E736" s="16"/>
      <c r="F736" s="16"/>
      <c r="G736" s="381"/>
      <c r="I736" s="16"/>
      <c r="J736" s="16"/>
      <c r="K736" s="16"/>
      <c r="L736" s="16"/>
      <c r="M736" s="16"/>
      <c r="N736" s="16"/>
      <c r="O736" s="16"/>
      <c r="Q736" s="382"/>
    </row>
    <row r="737" spans="1:17" ht="17.25" customHeight="1" x14ac:dyDescent="0.25">
      <c r="A737" s="16"/>
      <c r="B737" s="16"/>
      <c r="C737" s="16"/>
      <c r="D737" s="16"/>
      <c r="E737" s="16"/>
      <c r="F737" s="16"/>
      <c r="G737" s="381"/>
      <c r="I737" s="16"/>
      <c r="J737" s="16"/>
      <c r="K737" s="16"/>
      <c r="L737" s="16"/>
      <c r="M737" s="16"/>
      <c r="N737" s="16"/>
      <c r="O737" s="16"/>
      <c r="Q737" s="382"/>
    </row>
    <row r="738" spans="1:17" ht="17.25" customHeight="1" x14ac:dyDescent="0.25">
      <c r="A738" s="16"/>
      <c r="B738" s="16"/>
      <c r="C738" s="16"/>
      <c r="D738" s="16"/>
      <c r="E738" s="16"/>
      <c r="F738" s="16"/>
      <c r="G738" s="381"/>
      <c r="I738" s="16"/>
      <c r="J738" s="16"/>
      <c r="K738" s="16"/>
      <c r="L738" s="16"/>
      <c r="M738" s="16"/>
      <c r="N738" s="16"/>
      <c r="O738" s="16"/>
      <c r="Q738" s="382"/>
    </row>
    <row r="739" spans="1:17" ht="17.25" customHeight="1" x14ac:dyDescent="0.25">
      <c r="A739" s="16"/>
      <c r="B739" s="16"/>
      <c r="C739" s="16"/>
      <c r="D739" s="16"/>
      <c r="E739" s="16"/>
      <c r="F739" s="16"/>
      <c r="G739" s="381"/>
      <c r="I739" s="16"/>
      <c r="J739" s="16"/>
      <c r="K739" s="16"/>
      <c r="L739" s="16"/>
      <c r="M739" s="16"/>
      <c r="N739" s="16"/>
      <c r="O739" s="16"/>
      <c r="Q739" s="382"/>
    </row>
    <row r="740" spans="1:17" ht="17.25" customHeight="1" x14ac:dyDescent="0.25">
      <c r="A740" s="16"/>
      <c r="B740" s="16"/>
      <c r="C740" s="16"/>
      <c r="D740" s="16"/>
      <c r="E740" s="16"/>
      <c r="F740" s="16"/>
      <c r="G740" s="381"/>
      <c r="I740" s="16"/>
      <c r="J740" s="16"/>
      <c r="K740" s="16"/>
      <c r="L740" s="16"/>
      <c r="M740" s="16"/>
      <c r="N740" s="16"/>
      <c r="O740" s="16"/>
      <c r="Q740" s="382"/>
    </row>
    <row r="741" spans="1:17" ht="17.25" customHeight="1" x14ac:dyDescent="0.25">
      <c r="A741" s="16"/>
      <c r="B741" s="16"/>
      <c r="C741" s="16"/>
      <c r="D741" s="16"/>
      <c r="E741" s="16"/>
      <c r="F741" s="16"/>
      <c r="G741" s="381"/>
      <c r="I741" s="16"/>
      <c r="J741" s="16"/>
      <c r="K741" s="16"/>
      <c r="L741" s="16"/>
      <c r="M741" s="16"/>
      <c r="N741" s="16"/>
      <c r="O741" s="16"/>
      <c r="Q741" s="382"/>
    </row>
    <row r="742" spans="1:17" ht="17.25" customHeight="1" x14ac:dyDescent="0.25">
      <c r="A742" s="16"/>
      <c r="B742" s="16"/>
      <c r="C742" s="16"/>
      <c r="D742" s="16"/>
      <c r="E742" s="16"/>
      <c r="F742" s="16"/>
      <c r="G742" s="381"/>
      <c r="I742" s="16"/>
      <c r="J742" s="16"/>
      <c r="K742" s="16"/>
      <c r="L742" s="16"/>
      <c r="M742" s="16"/>
      <c r="N742" s="16"/>
      <c r="O742" s="16"/>
      <c r="Q742" s="382"/>
    </row>
    <row r="743" spans="1:17" ht="17.25" customHeight="1" x14ac:dyDescent="0.25">
      <c r="A743" s="16"/>
      <c r="B743" s="16"/>
      <c r="C743" s="16"/>
      <c r="D743" s="16"/>
      <c r="E743" s="16"/>
      <c r="F743" s="16"/>
      <c r="G743" s="381"/>
      <c r="I743" s="16"/>
      <c r="J743" s="16"/>
      <c r="K743" s="16"/>
      <c r="L743" s="16"/>
      <c r="M743" s="16"/>
      <c r="N743" s="16"/>
      <c r="O743" s="16"/>
      <c r="Q743" s="382"/>
    </row>
    <row r="744" spans="1:17" ht="17.25" customHeight="1" x14ac:dyDescent="0.25">
      <c r="A744" s="16"/>
      <c r="B744" s="16"/>
      <c r="C744" s="16"/>
      <c r="D744" s="16"/>
      <c r="E744" s="16"/>
      <c r="F744" s="16"/>
      <c r="G744" s="381"/>
      <c r="I744" s="16"/>
      <c r="J744" s="16"/>
      <c r="K744" s="16"/>
      <c r="L744" s="16"/>
      <c r="M744" s="16"/>
      <c r="N744" s="16"/>
      <c r="O744" s="16"/>
      <c r="Q744" s="382"/>
    </row>
    <row r="745" spans="1:17" ht="17.25" customHeight="1" x14ac:dyDescent="0.25">
      <c r="A745" s="16"/>
      <c r="B745" s="16"/>
      <c r="C745" s="16"/>
      <c r="D745" s="16"/>
      <c r="E745" s="16"/>
      <c r="F745" s="16"/>
      <c r="G745" s="381"/>
      <c r="I745" s="16"/>
      <c r="J745" s="16"/>
      <c r="K745" s="16"/>
      <c r="L745" s="16"/>
      <c r="M745" s="16"/>
      <c r="N745" s="16"/>
      <c r="O745" s="16"/>
      <c r="Q745" s="382"/>
    </row>
    <row r="746" spans="1:17" ht="17.25" customHeight="1" x14ac:dyDescent="0.25">
      <c r="A746" s="16"/>
      <c r="B746" s="16"/>
      <c r="C746" s="16"/>
      <c r="D746" s="16"/>
      <c r="E746" s="16"/>
      <c r="F746" s="16"/>
      <c r="G746" s="381"/>
      <c r="I746" s="16"/>
      <c r="J746" s="16"/>
      <c r="K746" s="16"/>
      <c r="L746" s="16"/>
      <c r="M746" s="16"/>
      <c r="N746" s="16"/>
      <c r="O746" s="16"/>
      <c r="Q746" s="382"/>
    </row>
    <row r="747" spans="1:17" ht="17.25" customHeight="1" x14ac:dyDescent="0.25">
      <c r="A747" s="16"/>
      <c r="B747" s="16"/>
      <c r="C747" s="16"/>
      <c r="D747" s="16"/>
      <c r="E747" s="16"/>
      <c r="F747" s="16"/>
      <c r="G747" s="381"/>
      <c r="I747" s="16"/>
      <c r="J747" s="16"/>
      <c r="K747" s="16"/>
      <c r="L747" s="16"/>
      <c r="M747" s="16"/>
      <c r="N747" s="16"/>
      <c r="O747" s="16"/>
      <c r="Q747" s="382"/>
    </row>
    <row r="748" spans="1:17" ht="17.25" customHeight="1" x14ac:dyDescent="0.25">
      <c r="A748" s="16"/>
      <c r="B748" s="16"/>
      <c r="C748" s="16"/>
      <c r="D748" s="16"/>
      <c r="E748" s="16"/>
      <c r="F748" s="16"/>
      <c r="G748" s="381"/>
      <c r="I748" s="16"/>
      <c r="J748" s="16"/>
      <c r="K748" s="16"/>
      <c r="L748" s="16"/>
      <c r="M748" s="16"/>
      <c r="N748" s="16"/>
      <c r="O748" s="16"/>
      <c r="Q748" s="382"/>
    </row>
    <row r="749" spans="1:17" ht="17.25" customHeight="1" x14ac:dyDescent="0.25">
      <c r="A749" s="16"/>
      <c r="B749" s="16"/>
      <c r="C749" s="16"/>
      <c r="D749" s="16"/>
      <c r="E749" s="16"/>
      <c r="F749" s="16"/>
      <c r="G749" s="381"/>
      <c r="I749" s="16"/>
      <c r="J749" s="16"/>
      <c r="K749" s="16"/>
      <c r="L749" s="16"/>
      <c r="M749" s="16"/>
      <c r="N749" s="16"/>
      <c r="O749" s="16"/>
      <c r="Q749" s="382"/>
    </row>
    <row r="750" spans="1:17" ht="17.25" customHeight="1" x14ac:dyDescent="0.25">
      <c r="A750" s="16"/>
      <c r="B750" s="16"/>
      <c r="C750" s="16"/>
      <c r="D750" s="16"/>
      <c r="E750" s="16"/>
      <c r="F750" s="16"/>
      <c r="G750" s="381"/>
      <c r="I750" s="16"/>
      <c r="J750" s="16"/>
      <c r="K750" s="16"/>
      <c r="L750" s="16"/>
      <c r="M750" s="16"/>
      <c r="N750" s="16"/>
      <c r="O750" s="16"/>
      <c r="Q750" s="382"/>
    </row>
    <row r="751" spans="1:17" ht="17.25" customHeight="1" x14ac:dyDescent="0.25">
      <c r="A751" s="16"/>
      <c r="B751" s="16"/>
      <c r="C751" s="16"/>
      <c r="D751" s="16"/>
      <c r="E751" s="16"/>
      <c r="F751" s="16"/>
      <c r="G751" s="381"/>
      <c r="I751" s="16"/>
      <c r="J751" s="16"/>
      <c r="K751" s="16"/>
      <c r="L751" s="16"/>
      <c r="M751" s="16"/>
      <c r="N751" s="16"/>
      <c r="O751" s="16"/>
      <c r="Q751" s="382"/>
    </row>
    <row r="752" spans="1:17" ht="17.25" customHeight="1" x14ac:dyDescent="0.25">
      <c r="A752" s="16"/>
      <c r="B752" s="16"/>
      <c r="C752" s="16"/>
      <c r="D752" s="16"/>
      <c r="E752" s="16"/>
      <c r="F752" s="16"/>
      <c r="G752" s="381"/>
      <c r="I752" s="16"/>
      <c r="J752" s="16"/>
      <c r="K752" s="16"/>
      <c r="L752" s="16"/>
      <c r="M752" s="16"/>
      <c r="N752" s="16"/>
      <c r="O752" s="16"/>
      <c r="Q752" s="382"/>
    </row>
    <row r="753" spans="1:17" ht="17.25" customHeight="1" x14ac:dyDescent="0.25">
      <c r="A753" s="16"/>
      <c r="B753" s="16"/>
      <c r="C753" s="16"/>
      <c r="D753" s="16"/>
      <c r="E753" s="16"/>
      <c r="F753" s="16"/>
      <c r="G753" s="381"/>
      <c r="I753" s="16"/>
      <c r="J753" s="16"/>
      <c r="K753" s="16"/>
      <c r="L753" s="16"/>
      <c r="M753" s="16"/>
      <c r="N753" s="16"/>
      <c r="O753" s="16"/>
      <c r="Q753" s="382"/>
    </row>
    <row r="754" spans="1:17" ht="17.25" customHeight="1" x14ac:dyDescent="0.25">
      <c r="A754" s="16"/>
      <c r="B754" s="16"/>
      <c r="C754" s="16"/>
      <c r="D754" s="16"/>
      <c r="E754" s="16"/>
      <c r="F754" s="16"/>
      <c r="G754" s="381"/>
      <c r="I754" s="16"/>
      <c r="J754" s="16"/>
      <c r="K754" s="16"/>
      <c r="L754" s="16"/>
      <c r="M754" s="16"/>
      <c r="N754" s="16"/>
      <c r="O754" s="16"/>
      <c r="Q754" s="382"/>
    </row>
    <row r="755" spans="1:17" ht="17.25" customHeight="1" x14ac:dyDescent="0.25">
      <c r="A755" s="16"/>
      <c r="B755" s="16"/>
      <c r="C755" s="16"/>
      <c r="D755" s="16"/>
      <c r="E755" s="16"/>
      <c r="F755" s="16"/>
      <c r="G755" s="381"/>
      <c r="I755" s="16"/>
      <c r="J755" s="16"/>
      <c r="K755" s="16"/>
      <c r="L755" s="16"/>
      <c r="M755" s="16"/>
      <c r="N755" s="16"/>
      <c r="O755" s="16"/>
      <c r="Q755" s="382"/>
    </row>
    <row r="756" spans="1:17" ht="17.25" customHeight="1" x14ac:dyDescent="0.25">
      <c r="A756" s="16"/>
      <c r="B756" s="16"/>
      <c r="C756" s="16"/>
      <c r="D756" s="16"/>
      <c r="E756" s="16"/>
      <c r="F756" s="16"/>
      <c r="G756" s="381"/>
      <c r="I756" s="16"/>
      <c r="J756" s="16"/>
      <c r="K756" s="16"/>
      <c r="L756" s="16"/>
      <c r="M756" s="16"/>
      <c r="N756" s="16"/>
      <c r="O756" s="16"/>
      <c r="Q756" s="382"/>
    </row>
    <row r="757" spans="1:17" ht="17.25" customHeight="1" x14ac:dyDescent="0.25">
      <c r="A757" s="16"/>
      <c r="B757" s="16"/>
      <c r="C757" s="16"/>
      <c r="D757" s="16"/>
      <c r="E757" s="16"/>
      <c r="F757" s="16"/>
      <c r="G757" s="381"/>
      <c r="I757" s="16"/>
      <c r="J757" s="16"/>
      <c r="K757" s="16"/>
      <c r="L757" s="16"/>
      <c r="M757" s="16"/>
      <c r="N757" s="16"/>
      <c r="O757" s="16"/>
      <c r="Q757" s="382"/>
    </row>
    <row r="758" spans="1:17" ht="17.25" customHeight="1" x14ac:dyDescent="0.25">
      <c r="A758" s="16"/>
      <c r="B758" s="16"/>
      <c r="C758" s="16"/>
      <c r="D758" s="16"/>
      <c r="E758" s="16"/>
      <c r="F758" s="16"/>
      <c r="G758" s="381"/>
      <c r="I758" s="16"/>
      <c r="J758" s="16"/>
      <c r="K758" s="16"/>
      <c r="L758" s="16"/>
      <c r="M758" s="16"/>
      <c r="N758" s="16"/>
      <c r="O758" s="16"/>
      <c r="Q758" s="382"/>
    </row>
    <row r="759" spans="1:17" ht="17.25" customHeight="1" x14ac:dyDescent="0.25">
      <c r="A759" s="16"/>
      <c r="B759" s="16"/>
      <c r="C759" s="16"/>
      <c r="D759" s="16"/>
      <c r="E759" s="16"/>
      <c r="F759" s="16"/>
      <c r="G759" s="381"/>
      <c r="I759" s="16"/>
      <c r="J759" s="16"/>
      <c r="K759" s="16"/>
      <c r="L759" s="16"/>
      <c r="M759" s="16"/>
      <c r="N759" s="16"/>
      <c r="O759" s="16"/>
      <c r="Q759" s="382"/>
    </row>
    <row r="760" spans="1:17" ht="17.25" customHeight="1" x14ac:dyDescent="0.25">
      <c r="A760" s="16"/>
      <c r="B760" s="16"/>
      <c r="C760" s="16"/>
      <c r="D760" s="16"/>
      <c r="E760" s="16"/>
      <c r="F760" s="16"/>
      <c r="G760" s="381"/>
      <c r="I760" s="16"/>
      <c r="J760" s="16"/>
      <c r="K760" s="16"/>
      <c r="L760" s="16"/>
      <c r="M760" s="16"/>
      <c r="N760" s="16"/>
      <c r="O760" s="16"/>
      <c r="Q760" s="382"/>
    </row>
    <row r="761" spans="1:17" ht="17.25" customHeight="1" x14ac:dyDescent="0.25">
      <c r="A761" s="16"/>
      <c r="B761" s="16"/>
      <c r="C761" s="16"/>
      <c r="D761" s="16"/>
      <c r="E761" s="16"/>
      <c r="F761" s="16"/>
      <c r="G761" s="381"/>
      <c r="I761" s="16"/>
      <c r="J761" s="16"/>
      <c r="K761" s="16"/>
      <c r="L761" s="16"/>
      <c r="M761" s="16"/>
      <c r="N761" s="16"/>
      <c r="O761" s="16"/>
      <c r="Q761" s="382"/>
    </row>
    <row r="762" spans="1:17" ht="17.25" customHeight="1" x14ac:dyDescent="0.25">
      <c r="A762" s="16"/>
      <c r="B762" s="16"/>
      <c r="C762" s="16"/>
      <c r="D762" s="16"/>
      <c r="E762" s="16"/>
      <c r="F762" s="16"/>
      <c r="G762" s="381"/>
      <c r="I762" s="16"/>
      <c r="J762" s="16"/>
      <c r="K762" s="16"/>
      <c r="L762" s="16"/>
      <c r="M762" s="16"/>
      <c r="N762" s="16"/>
      <c r="O762" s="16"/>
      <c r="Q762" s="382"/>
    </row>
    <row r="763" spans="1:17" ht="17.25" customHeight="1" x14ac:dyDescent="0.25">
      <c r="A763" s="16"/>
      <c r="B763" s="16"/>
      <c r="C763" s="16"/>
      <c r="D763" s="16"/>
      <c r="E763" s="16"/>
      <c r="F763" s="16"/>
      <c r="G763" s="381"/>
      <c r="I763" s="16"/>
      <c r="J763" s="16"/>
      <c r="K763" s="16"/>
      <c r="L763" s="16"/>
      <c r="M763" s="16"/>
      <c r="N763" s="16"/>
      <c r="O763" s="16"/>
      <c r="Q763" s="382"/>
    </row>
    <row r="764" spans="1:17" ht="17.25" customHeight="1" x14ac:dyDescent="0.25">
      <c r="A764" s="16"/>
      <c r="B764" s="16"/>
      <c r="C764" s="16"/>
      <c r="D764" s="16"/>
      <c r="E764" s="16"/>
      <c r="F764" s="16"/>
      <c r="G764" s="381"/>
      <c r="I764" s="16"/>
      <c r="J764" s="16"/>
      <c r="K764" s="16"/>
      <c r="L764" s="16"/>
      <c r="M764" s="16"/>
      <c r="N764" s="16"/>
      <c r="O764" s="16"/>
      <c r="Q764" s="382"/>
    </row>
    <row r="765" spans="1:17" ht="17.25" customHeight="1" x14ac:dyDescent="0.25">
      <c r="A765" s="16"/>
      <c r="B765" s="16"/>
      <c r="C765" s="16"/>
      <c r="D765" s="16"/>
      <c r="E765" s="16"/>
      <c r="F765" s="16"/>
      <c r="G765" s="381"/>
      <c r="I765" s="16"/>
      <c r="J765" s="16"/>
      <c r="K765" s="16"/>
      <c r="L765" s="16"/>
      <c r="M765" s="16"/>
      <c r="N765" s="16"/>
      <c r="O765" s="16"/>
      <c r="Q765" s="382"/>
    </row>
    <row r="766" spans="1:17" ht="17.25" customHeight="1" x14ac:dyDescent="0.25">
      <c r="A766" s="16"/>
      <c r="B766" s="16"/>
      <c r="C766" s="16"/>
      <c r="D766" s="16"/>
      <c r="E766" s="16"/>
      <c r="F766" s="16"/>
      <c r="G766" s="381"/>
      <c r="I766" s="16"/>
      <c r="J766" s="16"/>
      <c r="K766" s="16"/>
      <c r="L766" s="16"/>
      <c r="M766" s="16"/>
      <c r="N766" s="16"/>
      <c r="O766" s="16"/>
      <c r="Q766" s="382"/>
    </row>
    <row r="767" spans="1:17" ht="17.25" customHeight="1" x14ac:dyDescent="0.25">
      <c r="A767" s="16"/>
      <c r="B767" s="16"/>
      <c r="C767" s="16"/>
      <c r="D767" s="16"/>
      <c r="E767" s="16"/>
      <c r="F767" s="16"/>
      <c r="G767" s="381"/>
      <c r="I767" s="16"/>
      <c r="J767" s="16"/>
      <c r="K767" s="16"/>
      <c r="L767" s="16"/>
      <c r="M767" s="16"/>
      <c r="N767" s="16"/>
      <c r="O767" s="16"/>
      <c r="Q767" s="382"/>
    </row>
    <row r="768" spans="1:17" ht="17.25" customHeight="1" x14ac:dyDescent="0.25">
      <c r="A768" s="16"/>
      <c r="B768" s="16"/>
      <c r="C768" s="16"/>
      <c r="D768" s="16"/>
      <c r="E768" s="16"/>
      <c r="F768" s="16"/>
      <c r="G768" s="381"/>
      <c r="I768" s="16"/>
      <c r="J768" s="16"/>
      <c r="K768" s="16"/>
      <c r="L768" s="16"/>
      <c r="M768" s="16"/>
      <c r="N768" s="16"/>
      <c r="O768" s="16"/>
      <c r="Q768" s="382"/>
    </row>
    <row r="769" spans="1:17" ht="17.25" customHeight="1" x14ac:dyDescent="0.25">
      <c r="A769" s="16"/>
      <c r="B769" s="16"/>
      <c r="C769" s="16"/>
      <c r="D769" s="16"/>
      <c r="E769" s="16"/>
      <c r="F769" s="16"/>
      <c r="G769" s="381"/>
      <c r="I769" s="16"/>
      <c r="J769" s="16"/>
      <c r="K769" s="16"/>
      <c r="L769" s="16"/>
      <c r="M769" s="16"/>
      <c r="N769" s="16"/>
      <c r="O769" s="16"/>
      <c r="Q769" s="382"/>
    </row>
    <row r="770" spans="1:17" ht="17.25" customHeight="1" x14ac:dyDescent="0.25">
      <c r="A770" s="16"/>
      <c r="B770" s="16"/>
      <c r="C770" s="16"/>
      <c r="D770" s="16"/>
      <c r="E770" s="16"/>
      <c r="F770" s="16"/>
      <c r="G770" s="381"/>
      <c r="I770" s="16"/>
      <c r="J770" s="16"/>
      <c r="K770" s="16"/>
      <c r="L770" s="16"/>
      <c r="M770" s="16"/>
      <c r="N770" s="16"/>
      <c r="O770" s="16"/>
      <c r="Q770" s="382"/>
    </row>
    <row r="771" spans="1:17" ht="17.25" customHeight="1" x14ac:dyDescent="0.25">
      <c r="A771" s="16"/>
      <c r="B771" s="16"/>
      <c r="C771" s="16"/>
      <c r="D771" s="16"/>
      <c r="E771" s="16"/>
      <c r="F771" s="16"/>
      <c r="G771" s="381"/>
      <c r="I771" s="16"/>
      <c r="J771" s="16"/>
      <c r="K771" s="16"/>
      <c r="L771" s="16"/>
      <c r="M771" s="16"/>
      <c r="N771" s="16"/>
      <c r="O771" s="16"/>
      <c r="Q771" s="382"/>
    </row>
    <row r="772" spans="1:17" ht="17.25" customHeight="1" x14ac:dyDescent="0.25">
      <c r="A772" s="16"/>
      <c r="B772" s="16"/>
      <c r="C772" s="16"/>
      <c r="D772" s="16"/>
      <c r="E772" s="16"/>
      <c r="F772" s="16"/>
      <c r="G772" s="381"/>
      <c r="I772" s="16"/>
      <c r="J772" s="16"/>
      <c r="K772" s="16"/>
      <c r="L772" s="16"/>
      <c r="M772" s="16"/>
      <c r="N772" s="16"/>
      <c r="O772" s="16"/>
      <c r="Q772" s="382"/>
    </row>
    <row r="773" spans="1:17" ht="17.25" customHeight="1" x14ac:dyDescent="0.25">
      <c r="A773" s="16"/>
      <c r="B773" s="16"/>
      <c r="C773" s="16"/>
      <c r="D773" s="16"/>
      <c r="E773" s="16"/>
      <c r="F773" s="16"/>
      <c r="G773" s="381"/>
      <c r="I773" s="16"/>
      <c r="J773" s="16"/>
      <c r="K773" s="16"/>
      <c r="L773" s="16"/>
      <c r="M773" s="16"/>
      <c r="N773" s="16"/>
      <c r="O773" s="16"/>
      <c r="Q773" s="382"/>
    </row>
    <row r="774" spans="1:17" ht="17.25" customHeight="1" x14ac:dyDescent="0.25">
      <c r="A774" s="16"/>
      <c r="B774" s="16"/>
      <c r="C774" s="16"/>
      <c r="D774" s="16"/>
      <c r="E774" s="16"/>
      <c r="F774" s="16"/>
      <c r="G774" s="381"/>
      <c r="I774" s="16"/>
      <c r="J774" s="16"/>
      <c r="K774" s="16"/>
      <c r="L774" s="16"/>
      <c r="M774" s="16"/>
      <c r="N774" s="16"/>
      <c r="O774" s="16"/>
      <c r="Q774" s="382"/>
    </row>
    <row r="775" spans="1:17" ht="17.25" customHeight="1" x14ac:dyDescent="0.25">
      <c r="A775" s="16"/>
      <c r="B775" s="16"/>
      <c r="C775" s="16"/>
      <c r="D775" s="16"/>
      <c r="E775" s="16"/>
      <c r="F775" s="16"/>
      <c r="G775" s="381"/>
      <c r="I775" s="16"/>
      <c r="J775" s="16"/>
      <c r="K775" s="16"/>
      <c r="L775" s="16"/>
      <c r="M775" s="16"/>
      <c r="N775" s="16"/>
      <c r="O775" s="16"/>
      <c r="Q775" s="382"/>
    </row>
    <row r="776" spans="1:17" ht="17.25" customHeight="1" x14ac:dyDescent="0.25">
      <c r="A776" s="16"/>
      <c r="B776" s="16"/>
      <c r="C776" s="16"/>
      <c r="D776" s="16"/>
      <c r="E776" s="16"/>
      <c r="F776" s="16"/>
      <c r="G776" s="381"/>
      <c r="I776" s="16"/>
      <c r="J776" s="16"/>
      <c r="K776" s="16"/>
      <c r="L776" s="16"/>
      <c r="M776" s="16"/>
      <c r="N776" s="16"/>
      <c r="O776" s="16"/>
      <c r="Q776" s="382"/>
    </row>
    <row r="777" spans="1:17" ht="17.25" customHeight="1" x14ac:dyDescent="0.25">
      <c r="A777" s="16"/>
      <c r="B777" s="16"/>
      <c r="C777" s="16"/>
      <c r="D777" s="16"/>
      <c r="E777" s="16"/>
      <c r="F777" s="16"/>
      <c r="G777" s="381"/>
      <c r="I777" s="16"/>
      <c r="J777" s="16"/>
      <c r="K777" s="16"/>
      <c r="L777" s="16"/>
      <c r="M777" s="16"/>
      <c r="N777" s="16"/>
      <c r="O777" s="16"/>
      <c r="Q777" s="382"/>
    </row>
    <row r="778" spans="1:17" ht="17.25" customHeight="1" x14ac:dyDescent="0.25">
      <c r="A778" s="16"/>
      <c r="B778" s="16"/>
      <c r="C778" s="16"/>
      <c r="D778" s="16"/>
      <c r="E778" s="16"/>
      <c r="F778" s="16"/>
      <c r="G778" s="381"/>
      <c r="I778" s="16"/>
      <c r="J778" s="16"/>
      <c r="K778" s="16"/>
      <c r="L778" s="16"/>
      <c r="M778" s="16"/>
      <c r="N778" s="16"/>
      <c r="O778" s="16"/>
      <c r="Q778" s="382"/>
    </row>
    <row r="779" spans="1:17" ht="17.25" customHeight="1" x14ac:dyDescent="0.25">
      <c r="A779" s="16"/>
      <c r="B779" s="16"/>
      <c r="C779" s="16"/>
      <c r="D779" s="16"/>
      <c r="E779" s="16"/>
      <c r="F779" s="16"/>
      <c r="G779" s="381"/>
      <c r="I779" s="16"/>
      <c r="J779" s="16"/>
      <c r="K779" s="16"/>
      <c r="L779" s="16"/>
      <c r="M779" s="16"/>
      <c r="N779" s="16"/>
      <c r="O779" s="16"/>
      <c r="Q779" s="382"/>
    </row>
    <row r="780" spans="1:17" ht="17.25" customHeight="1" x14ac:dyDescent="0.25">
      <c r="A780" s="16"/>
      <c r="B780" s="16"/>
      <c r="C780" s="16"/>
      <c r="D780" s="16"/>
      <c r="E780" s="16"/>
      <c r="F780" s="16"/>
      <c r="G780" s="381"/>
      <c r="I780" s="16"/>
      <c r="J780" s="16"/>
      <c r="K780" s="16"/>
      <c r="L780" s="16"/>
      <c r="M780" s="16"/>
      <c r="N780" s="16"/>
      <c r="O780" s="16"/>
      <c r="Q780" s="382"/>
    </row>
    <row r="781" spans="1:17" ht="17.25" customHeight="1" x14ac:dyDescent="0.25">
      <c r="A781" s="16"/>
      <c r="B781" s="16"/>
      <c r="C781" s="16"/>
      <c r="D781" s="16"/>
      <c r="E781" s="16"/>
      <c r="F781" s="16"/>
      <c r="G781" s="381"/>
      <c r="I781" s="16"/>
      <c r="J781" s="16"/>
      <c r="K781" s="16"/>
      <c r="L781" s="16"/>
      <c r="M781" s="16"/>
      <c r="N781" s="16"/>
      <c r="O781" s="16"/>
      <c r="Q781" s="382"/>
    </row>
    <row r="782" spans="1:17" ht="17.25" customHeight="1" x14ac:dyDescent="0.25">
      <c r="A782" s="16"/>
      <c r="B782" s="16"/>
      <c r="C782" s="16"/>
      <c r="D782" s="16"/>
      <c r="E782" s="16"/>
      <c r="F782" s="16"/>
      <c r="G782" s="381"/>
      <c r="I782" s="16"/>
      <c r="J782" s="16"/>
      <c r="K782" s="16"/>
      <c r="L782" s="16"/>
      <c r="M782" s="16"/>
      <c r="N782" s="16"/>
      <c r="O782" s="16"/>
      <c r="Q782" s="382"/>
    </row>
    <row r="783" spans="1:17" ht="17.25" customHeight="1" x14ac:dyDescent="0.25">
      <c r="A783" s="16"/>
      <c r="B783" s="16"/>
      <c r="C783" s="16"/>
      <c r="D783" s="16"/>
      <c r="E783" s="16"/>
      <c r="F783" s="16"/>
      <c r="G783" s="381"/>
      <c r="I783" s="16"/>
      <c r="J783" s="16"/>
      <c r="K783" s="16"/>
      <c r="L783" s="16"/>
      <c r="M783" s="16"/>
      <c r="N783" s="16"/>
      <c r="O783" s="16"/>
      <c r="Q783" s="382"/>
    </row>
    <row r="784" spans="1:17" ht="17.25" customHeight="1" x14ac:dyDescent="0.25">
      <c r="A784" s="16"/>
      <c r="B784" s="16"/>
      <c r="C784" s="16"/>
      <c r="D784" s="16"/>
      <c r="E784" s="16"/>
      <c r="F784" s="16"/>
      <c r="G784" s="381"/>
      <c r="I784" s="16"/>
      <c r="J784" s="16"/>
      <c r="K784" s="16"/>
      <c r="L784" s="16"/>
      <c r="M784" s="16"/>
      <c r="N784" s="16"/>
      <c r="O784" s="16"/>
      <c r="Q784" s="382"/>
    </row>
    <row r="785" spans="1:17" ht="17.25" customHeight="1" x14ac:dyDescent="0.25">
      <c r="A785" s="16"/>
      <c r="B785" s="16"/>
      <c r="C785" s="16"/>
      <c r="D785" s="16"/>
      <c r="E785" s="16"/>
      <c r="F785" s="16"/>
      <c r="G785" s="381"/>
      <c r="I785" s="16"/>
      <c r="J785" s="16"/>
      <c r="K785" s="16"/>
      <c r="L785" s="16"/>
      <c r="M785" s="16"/>
      <c r="N785" s="16"/>
      <c r="O785" s="16"/>
      <c r="Q785" s="382"/>
    </row>
    <row r="786" spans="1:17" ht="17.25" customHeight="1" x14ac:dyDescent="0.25">
      <c r="A786" s="16"/>
      <c r="B786" s="16"/>
      <c r="C786" s="16"/>
      <c r="D786" s="16"/>
      <c r="E786" s="16"/>
      <c r="F786" s="16"/>
      <c r="G786" s="381"/>
      <c r="I786" s="16"/>
      <c r="J786" s="16"/>
      <c r="K786" s="16"/>
      <c r="L786" s="16"/>
      <c r="M786" s="16"/>
      <c r="N786" s="16"/>
      <c r="O786" s="16"/>
      <c r="Q786" s="382"/>
    </row>
    <row r="787" spans="1:17" ht="17.25" customHeight="1" x14ac:dyDescent="0.25">
      <c r="A787" s="16"/>
      <c r="B787" s="16"/>
      <c r="C787" s="16"/>
      <c r="D787" s="16"/>
      <c r="E787" s="16"/>
      <c r="F787" s="16"/>
      <c r="G787" s="381"/>
      <c r="I787" s="16"/>
      <c r="J787" s="16"/>
      <c r="K787" s="16"/>
      <c r="L787" s="16"/>
      <c r="M787" s="16"/>
      <c r="N787" s="16"/>
      <c r="O787" s="16"/>
      <c r="Q787" s="382"/>
    </row>
    <row r="788" spans="1:17" ht="17.25" customHeight="1" x14ac:dyDescent="0.25">
      <c r="A788" s="16"/>
      <c r="B788" s="16"/>
      <c r="C788" s="16"/>
      <c r="D788" s="16"/>
      <c r="E788" s="16"/>
      <c r="F788" s="16"/>
      <c r="G788" s="381"/>
      <c r="I788" s="16"/>
      <c r="J788" s="16"/>
      <c r="K788" s="16"/>
      <c r="L788" s="16"/>
      <c r="M788" s="16"/>
      <c r="N788" s="16"/>
      <c r="O788" s="16"/>
      <c r="Q788" s="382"/>
    </row>
    <row r="789" spans="1:17" ht="17.25" customHeight="1" x14ac:dyDescent="0.25">
      <c r="A789" s="16"/>
      <c r="B789" s="16"/>
      <c r="C789" s="16"/>
      <c r="D789" s="16"/>
      <c r="E789" s="16"/>
      <c r="F789" s="16"/>
      <c r="G789" s="381"/>
      <c r="I789" s="16"/>
      <c r="J789" s="16"/>
      <c r="K789" s="16"/>
      <c r="L789" s="16"/>
      <c r="M789" s="16"/>
      <c r="N789" s="16"/>
      <c r="O789" s="16"/>
      <c r="Q789" s="382"/>
    </row>
    <row r="790" spans="1:17" ht="17.25" customHeight="1" x14ac:dyDescent="0.25">
      <c r="A790" s="16"/>
      <c r="B790" s="16"/>
      <c r="C790" s="16"/>
      <c r="D790" s="16"/>
      <c r="E790" s="16"/>
      <c r="F790" s="16"/>
      <c r="G790" s="381"/>
      <c r="I790" s="16"/>
      <c r="J790" s="16"/>
      <c r="K790" s="16"/>
      <c r="L790" s="16"/>
      <c r="M790" s="16"/>
      <c r="N790" s="16"/>
      <c r="O790" s="16"/>
      <c r="Q790" s="382"/>
    </row>
    <row r="791" spans="1:17" ht="17.25" customHeight="1" x14ac:dyDescent="0.25">
      <c r="A791" s="16"/>
      <c r="B791" s="16"/>
      <c r="C791" s="16"/>
      <c r="D791" s="16"/>
      <c r="E791" s="16"/>
      <c r="F791" s="16"/>
      <c r="G791" s="381"/>
      <c r="I791" s="16"/>
      <c r="J791" s="16"/>
      <c r="K791" s="16"/>
      <c r="L791" s="16"/>
      <c r="M791" s="16"/>
      <c r="N791" s="16"/>
      <c r="O791" s="16"/>
      <c r="Q791" s="382"/>
    </row>
    <row r="792" spans="1:17" ht="17.25" customHeight="1" x14ac:dyDescent="0.25">
      <c r="A792" s="16"/>
      <c r="B792" s="16"/>
      <c r="C792" s="16"/>
      <c r="D792" s="16"/>
      <c r="E792" s="16"/>
      <c r="F792" s="16"/>
      <c r="G792" s="381"/>
      <c r="I792" s="16"/>
      <c r="J792" s="16"/>
      <c r="K792" s="16"/>
      <c r="L792" s="16"/>
      <c r="M792" s="16"/>
      <c r="N792" s="16"/>
      <c r="O792" s="16"/>
      <c r="Q792" s="382"/>
    </row>
    <row r="793" spans="1:17" ht="17.25" customHeight="1" x14ac:dyDescent="0.25">
      <c r="A793" s="16"/>
      <c r="B793" s="16"/>
      <c r="C793" s="16"/>
      <c r="D793" s="16"/>
      <c r="E793" s="16"/>
      <c r="F793" s="16"/>
      <c r="G793" s="381"/>
      <c r="I793" s="16"/>
      <c r="J793" s="16"/>
      <c r="K793" s="16"/>
      <c r="L793" s="16"/>
      <c r="M793" s="16"/>
      <c r="N793" s="16"/>
      <c r="O793" s="16"/>
      <c r="Q793" s="382"/>
    </row>
    <row r="794" spans="1:17" ht="17.25" customHeight="1" x14ac:dyDescent="0.25">
      <c r="A794" s="16"/>
      <c r="B794" s="16"/>
      <c r="C794" s="16"/>
      <c r="D794" s="16"/>
      <c r="E794" s="16"/>
      <c r="F794" s="16"/>
      <c r="G794" s="381"/>
      <c r="I794" s="16"/>
      <c r="J794" s="16"/>
      <c r="K794" s="16"/>
      <c r="L794" s="16"/>
      <c r="M794" s="16"/>
      <c r="N794" s="16"/>
      <c r="O794" s="16"/>
      <c r="Q794" s="382"/>
    </row>
    <row r="795" spans="1:17" ht="17.25" customHeight="1" x14ac:dyDescent="0.25">
      <c r="A795" s="16"/>
      <c r="B795" s="16"/>
      <c r="C795" s="16"/>
      <c r="D795" s="16"/>
      <c r="E795" s="16"/>
      <c r="F795" s="16"/>
      <c r="G795" s="381"/>
      <c r="I795" s="16"/>
      <c r="J795" s="16"/>
      <c r="K795" s="16"/>
      <c r="L795" s="16"/>
      <c r="M795" s="16"/>
      <c r="N795" s="16"/>
      <c r="O795" s="16"/>
      <c r="Q795" s="382"/>
    </row>
    <row r="796" spans="1:17" ht="17.25" customHeight="1" x14ac:dyDescent="0.25">
      <c r="A796" s="16"/>
      <c r="B796" s="16"/>
      <c r="C796" s="16"/>
      <c r="D796" s="16"/>
      <c r="E796" s="16"/>
      <c r="F796" s="16"/>
      <c r="G796" s="381"/>
      <c r="I796" s="16"/>
      <c r="J796" s="16"/>
      <c r="K796" s="16"/>
      <c r="L796" s="16"/>
      <c r="M796" s="16"/>
      <c r="N796" s="16"/>
      <c r="O796" s="16"/>
      <c r="Q796" s="382"/>
    </row>
    <row r="797" spans="1:17" ht="17.25" customHeight="1" x14ac:dyDescent="0.25">
      <c r="A797" s="16"/>
      <c r="B797" s="16"/>
      <c r="C797" s="16"/>
      <c r="D797" s="16"/>
      <c r="E797" s="16"/>
      <c r="F797" s="16"/>
      <c r="G797" s="381"/>
      <c r="I797" s="16"/>
      <c r="J797" s="16"/>
      <c r="K797" s="16"/>
      <c r="L797" s="16"/>
      <c r="M797" s="16"/>
      <c r="N797" s="16"/>
      <c r="O797" s="16"/>
      <c r="Q797" s="382"/>
    </row>
    <row r="798" spans="1:17" ht="17.25" customHeight="1" x14ac:dyDescent="0.25">
      <c r="A798" s="16"/>
      <c r="B798" s="16"/>
      <c r="C798" s="16"/>
      <c r="D798" s="16"/>
      <c r="E798" s="16"/>
      <c r="F798" s="16"/>
      <c r="G798" s="381"/>
      <c r="I798" s="16"/>
      <c r="J798" s="16"/>
      <c r="K798" s="16"/>
      <c r="L798" s="16"/>
      <c r="M798" s="16"/>
      <c r="N798" s="16"/>
      <c r="O798" s="16"/>
      <c r="Q798" s="382"/>
    </row>
    <row r="799" spans="1:17" ht="17.25" customHeight="1" x14ac:dyDescent="0.25">
      <c r="A799" s="16"/>
      <c r="B799" s="16"/>
      <c r="C799" s="16"/>
      <c r="D799" s="16"/>
      <c r="E799" s="16"/>
      <c r="F799" s="16"/>
      <c r="G799" s="381"/>
      <c r="I799" s="16"/>
      <c r="J799" s="16"/>
      <c r="K799" s="16"/>
      <c r="L799" s="16"/>
      <c r="M799" s="16"/>
      <c r="N799" s="16"/>
      <c r="O799" s="16"/>
      <c r="Q799" s="382"/>
    </row>
    <row r="800" spans="1:17" ht="17.25" customHeight="1" x14ac:dyDescent="0.25">
      <c r="A800" s="16"/>
      <c r="B800" s="16"/>
      <c r="C800" s="16"/>
      <c r="D800" s="16"/>
      <c r="E800" s="16"/>
      <c r="F800" s="16"/>
      <c r="G800" s="381"/>
      <c r="I800" s="16"/>
      <c r="J800" s="16"/>
      <c r="K800" s="16"/>
      <c r="L800" s="16"/>
      <c r="M800" s="16"/>
      <c r="N800" s="16"/>
      <c r="O800" s="16"/>
      <c r="Q800" s="382"/>
    </row>
    <row r="801" spans="1:17" ht="17.25" customHeight="1" x14ac:dyDescent="0.25">
      <c r="A801" s="16"/>
      <c r="B801" s="16"/>
      <c r="C801" s="16"/>
      <c r="D801" s="16"/>
      <c r="E801" s="16"/>
      <c r="F801" s="16"/>
      <c r="G801" s="381"/>
      <c r="I801" s="16"/>
      <c r="J801" s="16"/>
      <c r="K801" s="16"/>
      <c r="L801" s="16"/>
      <c r="M801" s="16"/>
      <c r="N801" s="16"/>
      <c r="O801" s="16"/>
      <c r="Q801" s="382"/>
    </row>
    <row r="802" spans="1:17" ht="17.25" customHeight="1" x14ac:dyDescent="0.25">
      <c r="A802" s="16"/>
      <c r="B802" s="16"/>
      <c r="C802" s="16"/>
      <c r="D802" s="16"/>
      <c r="E802" s="16"/>
      <c r="F802" s="16"/>
      <c r="G802" s="381"/>
      <c r="I802" s="16"/>
      <c r="J802" s="16"/>
      <c r="K802" s="16"/>
      <c r="L802" s="16"/>
      <c r="M802" s="16"/>
      <c r="N802" s="16"/>
      <c r="O802" s="16"/>
      <c r="Q802" s="382"/>
    </row>
    <row r="803" spans="1:17" ht="17.25" customHeight="1" x14ac:dyDescent="0.25">
      <c r="A803" s="16"/>
      <c r="B803" s="16"/>
      <c r="C803" s="16"/>
      <c r="D803" s="16"/>
      <c r="E803" s="16"/>
      <c r="F803" s="16"/>
      <c r="G803" s="381"/>
      <c r="I803" s="16"/>
      <c r="J803" s="16"/>
      <c r="K803" s="16"/>
      <c r="L803" s="16"/>
      <c r="M803" s="16"/>
      <c r="N803" s="16"/>
      <c r="O803" s="16"/>
      <c r="Q803" s="382"/>
    </row>
    <row r="804" spans="1:17" ht="17.25" customHeight="1" x14ac:dyDescent="0.25">
      <c r="A804" s="16"/>
      <c r="B804" s="16"/>
      <c r="C804" s="16"/>
      <c r="D804" s="16"/>
      <c r="E804" s="16"/>
      <c r="F804" s="16"/>
      <c r="G804" s="381"/>
      <c r="I804" s="16"/>
      <c r="J804" s="16"/>
      <c r="K804" s="16"/>
      <c r="L804" s="16"/>
      <c r="M804" s="16"/>
      <c r="N804" s="16"/>
      <c r="O804" s="16"/>
      <c r="Q804" s="382"/>
    </row>
    <row r="805" spans="1:17" ht="17.25" customHeight="1" x14ac:dyDescent="0.25">
      <c r="A805" s="16"/>
      <c r="B805" s="16"/>
      <c r="C805" s="16"/>
      <c r="D805" s="16"/>
      <c r="E805" s="16"/>
      <c r="F805" s="16"/>
      <c r="G805" s="381"/>
      <c r="I805" s="16"/>
      <c r="J805" s="16"/>
      <c r="K805" s="16"/>
      <c r="L805" s="16"/>
      <c r="M805" s="16"/>
      <c r="N805" s="16"/>
      <c r="O805" s="16"/>
      <c r="Q805" s="382"/>
    </row>
    <row r="806" spans="1:17" ht="17.25" customHeight="1" x14ac:dyDescent="0.25">
      <c r="A806" s="16"/>
      <c r="B806" s="16"/>
      <c r="C806" s="16"/>
      <c r="D806" s="16"/>
      <c r="E806" s="16"/>
      <c r="F806" s="16"/>
      <c r="G806" s="381"/>
      <c r="I806" s="16"/>
      <c r="J806" s="16"/>
      <c r="K806" s="16"/>
      <c r="L806" s="16"/>
      <c r="M806" s="16"/>
      <c r="N806" s="16"/>
      <c r="O806" s="16"/>
      <c r="Q806" s="382"/>
    </row>
    <row r="807" spans="1:17" ht="17.25" customHeight="1" x14ac:dyDescent="0.25">
      <c r="A807" s="16"/>
      <c r="B807" s="16"/>
      <c r="C807" s="16"/>
      <c r="D807" s="16"/>
      <c r="E807" s="16"/>
      <c r="F807" s="16"/>
      <c r="G807" s="381"/>
      <c r="I807" s="16"/>
      <c r="J807" s="16"/>
      <c r="K807" s="16"/>
      <c r="L807" s="16"/>
      <c r="M807" s="16"/>
      <c r="N807" s="16"/>
      <c r="O807" s="16"/>
      <c r="Q807" s="382"/>
    </row>
    <row r="808" spans="1:17" ht="17.25" customHeight="1" x14ac:dyDescent="0.25">
      <c r="A808" s="16"/>
      <c r="B808" s="16"/>
      <c r="C808" s="16"/>
      <c r="D808" s="16"/>
      <c r="E808" s="16"/>
      <c r="F808" s="16"/>
      <c r="G808" s="381"/>
      <c r="I808" s="16"/>
      <c r="J808" s="16"/>
      <c r="K808" s="16"/>
      <c r="L808" s="16"/>
      <c r="M808" s="16"/>
      <c r="N808" s="16"/>
      <c r="O808" s="16"/>
      <c r="Q808" s="382"/>
    </row>
    <row r="809" spans="1:17" ht="17.25" customHeight="1" x14ac:dyDescent="0.25">
      <c r="A809" s="16"/>
      <c r="B809" s="16"/>
      <c r="C809" s="16"/>
      <c r="D809" s="16"/>
      <c r="E809" s="16"/>
      <c r="F809" s="16"/>
      <c r="G809" s="381"/>
      <c r="I809" s="16"/>
      <c r="J809" s="16"/>
      <c r="K809" s="16"/>
      <c r="L809" s="16"/>
      <c r="M809" s="16"/>
      <c r="N809" s="16"/>
      <c r="O809" s="16"/>
      <c r="Q809" s="382"/>
    </row>
    <row r="810" spans="1:17" ht="17.25" customHeight="1" x14ac:dyDescent="0.25">
      <c r="A810" s="16"/>
      <c r="B810" s="16"/>
      <c r="C810" s="16"/>
      <c r="D810" s="16"/>
      <c r="E810" s="16"/>
      <c r="F810" s="16"/>
      <c r="G810" s="381"/>
      <c r="I810" s="16"/>
      <c r="J810" s="16"/>
      <c r="K810" s="16"/>
      <c r="L810" s="16"/>
      <c r="M810" s="16"/>
      <c r="N810" s="16"/>
      <c r="O810" s="16"/>
      <c r="Q810" s="382"/>
    </row>
    <row r="811" spans="1:17" ht="17.25" customHeight="1" x14ac:dyDescent="0.25">
      <c r="A811" s="16"/>
      <c r="B811" s="16"/>
      <c r="C811" s="16"/>
      <c r="D811" s="16"/>
      <c r="E811" s="16"/>
      <c r="F811" s="16"/>
      <c r="G811" s="381"/>
      <c r="I811" s="16"/>
      <c r="J811" s="16"/>
      <c r="K811" s="16"/>
      <c r="L811" s="16"/>
      <c r="M811" s="16"/>
      <c r="N811" s="16"/>
      <c r="O811" s="16"/>
      <c r="Q811" s="382"/>
    </row>
    <row r="812" spans="1:17" ht="17.25" customHeight="1" x14ac:dyDescent="0.25">
      <c r="A812" s="16"/>
      <c r="B812" s="16"/>
      <c r="C812" s="16"/>
      <c r="D812" s="16"/>
      <c r="E812" s="16"/>
      <c r="F812" s="16"/>
      <c r="G812" s="381"/>
      <c r="I812" s="16"/>
      <c r="J812" s="16"/>
      <c r="K812" s="16"/>
      <c r="L812" s="16"/>
      <c r="M812" s="16"/>
      <c r="N812" s="16"/>
      <c r="O812" s="16"/>
      <c r="Q812" s="382"/>
    </row>
    <row r="813" spans="1:17" ht="17.25" customHeight="1" x14ac:dyDescent="0.25">
      <c r="A813" s="16"/>
      <c r="B813" s="16"/>
      <c r="C813" s="16"/>
      <c r="D813" s="16"/>
      <c r="E813" s="16"/>
      <c r="F813" s="16"/>
      <c r="G813" s="381"/>
      <c r="I813" s="16"/>
      <c r="J813" s="16"/>
      <c r="K813" s="16"/>
      <c r="L813" s="16"/>
      <c r="M813" s="16"/>
      <c r="N813" s="16"/>
      <c r="O813" s="16"/>
      <c r="Q813" s="382"/>
    </row>
    <row r="814" spans="1:17" ht="17.25" customHeight="1" x14ac:dyDescent="0.25">
      <c r="A814" s="16"/>
      <c r="B814" s="16"/>
      <c r="C814" s="16"/>
      <c r="D814" s="16"/>
      <c r="E814" s="16"/>
      <c r="F814" s="16"/>
      <c r="G814" s="381"/>
      <c r="I814" s="16"/>
      <c r="J814" s="16"/>
      <c r="K814" s="16"/>
      <c r="L814" s="16"/>
      <c r="M814" s="16"/>
      <c r="N814" s="16"/>
      <c r="O814" s="16"/>
      <c r="Q814" s="382"/>
    </row>
    <row r="815" spans="1:17" ht="17.25" customHeight="1" x14ac:dyDescent="0.25">
      <c r="A815" s="16"/>
      <c r="B815" s="16"/>
      <c r="C815" s="16"/>
      <c r="D815" s="16"/>
      <c r="E815" s="16"/>
      <c r="F815" s="16"/>
      <c r="G815" s="381"/>
      <c r="I815" s="16"/>
      <c r="J815" s="16"/>
      <c r="K815" s="16"/>
      <c r="L815" s="16"/>
      <c r="M815" s="16"/>
      <c r="N815" s="16"/>
      <c r="O815" s="16"/>
      <c r="Q815" s="382"/>
    </row>
    <row r="816" spans="1:17" ht="17.25" customHeight="1" x14ac:dyDescent="0.25">
      <c r="A816" s="16"/>
      <c r="B816" s="16"/>
      <c r="C816" s="16"/>
      <c r="D816" s="16"/>
      <c r="E816" s="16"/>
      <c r="F816" s="16"/>
      <c r="G816" s="381"/>
      <c r="I816" s="16"/>
      <c r="J816" s="16"/>
      <c r="K816" s="16"/>
      <c r="L816" s="16"/>
      <c r="M816" s="16"/>
      <c r="N816" s="16"/>
      <c r="O816" s="16"/>
      <c r="Q816" s="382"/>
    </row>
    <row r="817" spans="1:17" ht="17.25" customHeight="1" x14ac:dyDescent="0.25">
      <c r="A817" s="16"/>
      <c r="B817" s="16"/>
      <c r="C817" s="16"/>
      <c r="D817" s="16"/>
      <c r="E817" s="16"/>
      <c r="F817" s="16"/>
      <c r="G817" s="381"/>
      <c r="I817" s="16"/>
      <c r="J817" s="16"/>
      <c r="K817" s="16"/>
      <c r="L817" s="16"/>
      <c r="M817" s="16"/>
      <c r="N817" s="16"/>
      <c r="O817" s="16"/>
      <c r="Q817" s="382"/>
    </row>
    <row r="818" spans="1:17" ht="17.25" customHeight="1" x14ac:dyDescent="0.25">
      <c r="A818" s="16"/>
      <c r="B818" s="16"/>
      <c r="C818" s="16"/>
      <c r="D818" s="16"/>
      <c r="E818" s="16"/>
      <c r="F818" s="16"/>
      <c r="G818" s="381"/>
      <c r="I818" s="16"/>
      <c r="J818" s="16"/>
      <c r="K818" s="16"/>
      <c r="L818" s="16"/>
      <c r="M818" s="16"/>
      <c r="N818" s="16"/>
      <c r="O818" s="16"/>
      <c r="Q818" s="382"/>
    </row>
    <row r="819" spans="1:17" ht="17.25" customHeight="1" x14ac:dyDescent="0.25">
      <c r="A819" s="16"/>
      <c r="B819" s="16"/>
      <c r="C819" s="16"/>
      <c r="D819" s="16"/>
      <c r="E819" s="16"/>
      <c r="F819" s="16"/>
      <c r="G819" s="381"/>
      <c r="I819" s="16"/>
      <c r="J819" s="16"/>
      <c r="K819" s="16"/>
      <c r="L819" s="16"/>
      <c r="M819" s="16"/>
      <c r="N819" s="16"/>
      <c r="O819" s="16"/>
      <c r="Q819" s="382"/>
    </row>
    <row r="820" spans="1:17" ht="17.25" customHeight="1" x14ac:dyDescent="0.25">
      <c r="A820" s="16"/>
      <c r="B820" s="16"/>
      <c r="C820" s="16"/>
      <c r="D820" s="16"/>
      <c r="E820" s="16"/>
      <c r="F820" s="16"/>
      <c r="G820" s="381"/>
      <c r="I820" s="16"/>
      <c r="J820" s="16"/>
      <c r="K820" s="16"/>
      <c r="L820" s="16"/>
      <c r="M820" s="16"/>
      <c r="N820" s="16"/>
      <c r="O820" s="16"/>
      <c r="Q820" s="382"/>
    </row>
    <row r="821" spans="1:17" ht="17.25" customHeight="1" x14ac:dyDescent="0.25">
      <c r="A821" s="16"/>
      <c r="B821" s="16"/>
      <c r="C821" s="16"/>
      <c r="D821" s="16"/>
      <c r="E821" s="16"/>
      <c r="F821" s="16"/>
      <c r="G821" s="381"/>
      <c r="I821" s="16"/>
      <c r="J821" s="16"/>
      <c r="K821" s="16"/>
      <c r="L821" s="16"/>
      <c r="M821" s="16"/>
      <c r="N821" s="16"/>
      <c r="O821" s="16"/>
      <c r="Q821" s="382"/>
    </row>
    <row r="822" spans="1:17" ht="17.25" customHeight="1" x14ac:dyDescent="0.25">
      <c r="A822" s="16"/>
      <c r="B822" s="16"/>
      <c r="C822" s="16"/>
      <c r="D822" s="16"/>
      <c r="E822" s="16"/>
      <c r="F822" s="16"/>
      <c r="G822" s="381"/>
      <c r="I822" s="16"/>
      <c r="J822" s="16"/>
      <c r="K822" s="16"/>
      <c r="L822" s="16"/>
      <c r="M822" s="16"/>
      <c r="N822" s="16"/>
      <c r="O822" s="16"/>
      <c r="Q822" s="382"/>
    </row>
    <row r="823" spans="1:17" ht="17.25" customHeight="1" x14ac:dyDescent="0.25">
      <c r="A823" s="16"/>
      <c r="B823" s="16"/>
      <c r="C823" s="16"/>
      <c r="D823" s="16"/>
      <c r="E823" s="16"/>
      <c r="F823" s="16"/>
      <c r="G823" s="381"/>
      <c r="I823" s="16"/>
      <c r="J823" s="16"/>
      <c r="K823" s="16"/>
      <c r="L823" s="16"/>
      <c r="M823" s="16"/>
      <c r="N823" s="16"/>
      <c r="O823" s="16"/>
      <c r="Q823" s="382"/>
    </row>
    <row r="824" spans="1:17" ht="17.25" customHeight="1" x14ac:dyDescent="0.25">
      <c r="A824" s="16"/>
      <c r="B824" s="16"/>
      <c r="C824" s="16"/>
      <c r="D824" s="16"/>
      <c r="E824" s="16"/>
      <c r="F824" s="16"/>
      <c r="G824" s="381"/>
      <c r="I824" s="16"/>
      <c r="J824" s="16"/>
      <c r="K824" s="16"/>
      <c r="L824" s="16"/>
      <c r="M824" s="16"/>
      <c r="N824" s="16"/>
      <c r="O824" s="16"/>
      <c r="Q824" s="382"/>
    </row>
    <row r="825" spans="1:17" ht="17.25" customHeight="1" x14ac:dyDescent="0.25">
      <c r="A825" s="16"/>
      <c r="B825" s="16"/>
      <c r="C825" s="16"/>
      <c r="D825" s="16"/>
      <c r="E825" s="16"/>
      <c r="F825" s="16"/>
      <c r="G825" s="381"/>
      <c r="I825" s="16"/>
      <c r="J825" s="16"/>
      <c r="K825" s="16"/>
      <c r="L825" s="16"/>
      <c r="M825" s="16"/>
      <c r="N825" s="16"/>
      <c r="O825" s="16"/>
      <c r="Q825" s="382"/>
    </row>
    <row r="826" spans="1:17" ht="17.25" customHeight="1" x14ac:dyDescent="0.25">
      <c r="A826" s="16"/>
      <c r="B826" s="16"/>
      <c r="C826" s="16"/>
      <c r="D826" s="16"/>
      <c r="E826" s="16"/>
      <c r="F826" s="16"/>
      <c r="G826" s="381"/>
      <c r="I826" s="16"/>
      <c r="J826" s="16"/>
      <c r="K826" s="16"/>
      <c r="L826" s="16"/>
      <c r="M826" s="16"/>
      <c r="N826" s="16"/>
      <c r="O826" s="16"/>
      <c r="Q826" s="382"/>
    </row>
    <row r="827" spans="1:17" ht="17.25" customHeight="1" x14ac:dyDescent="0.25">
      <c r="A827" s="16"/>
      <c r="B827" s="16"/>
      <c r="C827" s="16"/>
      <c r="D827" s="16"/>
      <c r="E827" s="16"/>
      <c r="F827" s="16"/>
      <c r="G827" s="381"/>
      <c r="I827" s="16"/>
      <c r="J827" s="16"/>
      <c r="K827" s="16"/>
      <c r="L827" s="16"/>
      <c r="M827" s="16"/>
      <c r="N827" s="16"/>
      <c r="O827" s="16"/>
      <c r="Q827" s="382"/>
    </row>
    <row r="828" spans="1:17" ht="17.25" customHeight="1" x14ac:dyDescent="0.25">
      <c r="A828" s="16"/>
      <c r="B828" s="16"/>
      <c r="C828" s="16"/>
      <c r="D828" s="16"/>
      <c r="E828" s="16"/>
      <c r="F828" s="16"/>
      <c r="G828" s="381"/>
      <c r="I828" s="16"/>
      <c r="J828" s="16"/>
      <c r="K828" s="16"/>
      <c r="L828" s="16"/>
      <c r="M828" s="16"/>
      <c r="N828" s="16"/>
      <c r="O828" s="16"/>
      <c r="Q828" s="382"/>
    </row>
    <row r="829" spans="1:17" ht="17.25" customHeight="1" x14ac:dyDescent="0.25">
      <c r="A829" s="16"/>
      <c r="B829" s="16"/>
      <c r="C829" s="16"/>
      <c r="D829" s="16"/>
      <c r="E829" s="16"/>
      <c r="F829" s="16"/>
      <c r="G829" s="381"/>
      <c r="I829" s="16"/>
      <c r="J829" s="16"/>
      <c r="K829" s="16"/>
      <c r="L829" s="16"/>
      <c r="M829" s="16"/>
      <c r="N829" s="16"/>
      <c r="O829" s="16"/>
      <c r="Q829" s="382"/>
    </row>
    <row r="830" spans="1:17" ht="17.25" customHeight="1" x14ac:dyDescent="0.25">
      <c r="A830" s="16"/>
      <c r="B830" s="16"/>
      <c r="C830" s="16"/>
      <c r="D830" s="16"/>
      <c r="E830" s="16"/>
      <c r="F830" s="16"/>
      <c r="G830" s="381"/>
      <c r="I830" s="16"/>
      <c r="J830" s="16"/>
      <c r="K830" s="16"/>
      <c r="L830" s="16"/>
      <c r="M830" s="16"/>
      <c r="N830" s="16"/>
      <c r="O830" s="16"/>
      <c r="Q830" s="382"/>
    </row>
    <row r="831" spans="1:17" ht="17.25" customHeight="1" x14ac:dyDescent="0.25">
      <c r="A831" s="16"/>
      <c r="B831" s="16"/>
      <c r="C831" s="16"/>
      <c r="D831" s="16"/>
      <c r="E831" s="16"/>
      <c r="F831" s="16"/>
      <c r="G831" s="381"/>
      <c r="I831" s="16"/>
      <c r="J831" s="16"/>
      <c r="K831" s="16"/>
      <c r="L831" s="16"/>
      <c r="M831" s="16"/>
      <c r="N831" s="16"/>
      <c r="O831" s="16"/>
      <c r="Q831" s="382"/>
    </row>
    <row r="832" spans="1:17" ht="17.25" customHeight="1" x14ac:dyDescent="0.25">
      <c r="A832" s="16"/>
      <c r="B832" s="16"/>
      <c r="C832" s="16"/>
      <c r="D832" s="16"/>
      <c r="E832" s="16"/>
      <c r="F832" s="16"/>
      <c r="G832" s="381"/>
      <c r="I832" s="16"/>
      <c r="J832" s="16"/>
      <c r="K832" s="16"/>
      <c r="L832" s="16"/>
      <c r="M832" s="16"/>
      <c r="N832" s="16"/>
      <c r="O832" s="16"/>
      <c r="Q832" s="382"/>
    </row>
    <row r="833" spans="1:17" ht="17.25" customHeight="1" x14ac:dyDescent="0.25">
      <c r="A833" s="16"/>
      <c r="B833" s="16"/>
      <c r="C833" s="16"/>
      <c r="D833" s="16"/>
      <c r="E833" s="16"/>
      <c r="F833" s="16"/>
      <c r="G833" s="381"/>
      <c r="I833" s="16"/>
      <c r="J833" s="16"/>
      <c r="K833" s="16"/>
      <c r="L833" s="16"/>
      <c r="M833" s="16"/>
      <c r="N833" s="16"/>
      <c r="O833" s="16"/>
      <c r="Q833" s="382"/>
    </row>
    <row r="834" spans="1:17" ht="17.25" customHeight="1" x14ac:dyDescent="0.25">
      <c r="A834" s="16"/>
      <c r="B834" s="16"/>
      <c r="C834" s="16"/>
      <c r="D834" s="16"/>
      <c r="E834" s="16"/>
      <c r="F834" s="16"/>
      <c r="G834" s="381"/>
      <c r="I834" s="16"/>
      <c r="J834" s="16"/>
      <c r="K834" s="16"/>
      <c r="L834" s="16"/>
      <c r="M834" s="16"/>
      <c r="N834" s="16"/>
      <c r="O834" s="16"/>
      <c r="Q834" s="382"/>
    </row>
    <row r="835" spans="1:17" ht="17.25" customHeight="1" x14ac:dyDescent="0.25">
      <c r="A835" s="16"/>
      <c r="B835" s="16"/>
      <c r="C835" s="16"/>
      <c r="D835" s="16"/>
      <c r="E835" s="16"/>
      <c r="F835" s="16"/>
      <c r="G835" s="381"/>
      <c r="I835" s="16"/>
      <c r="J835" s="16"/>
      <c r="K835" s="16"/>
      <c r="L835" s="16"/>
      <c r="M835" s="16"/>
      <c r="N835" s="16"/>
      <c r="O835" s="16"/>
      <c r="Q835" s="382"/>
    </row>
    <row r="836" spans="1:17" ht="17.25" customHeight="1" x14ac:dyDescent="0.25">
      <c r="A836" s="16"/>
      <c r="B836" s="16"/>
      <c r="C836" s="16"/>
      <c r="D836" s="16"/>
      <c r="E836" s="16"/>
      <c r="F836" s="16"/>
      <c r="G836" s="381"/>
      <c r="I836" s="16"/>
      <c r="J836" s="16"/>
      <c r="K836" s="16"/>
      <c r="L836" s="16"/>
      <c r="M836" s="16"/>
      <c r="N836" s="16"/>
      <c r="O836" s="16"/>
      <c r="Q836" s="382"/>
    </row>
    <row r="837" spans="1:17" ht="17.25" customHeight="1" x14ac:dyDescent="0.25">
      <c r="A837" s="16"/>
      <c r="B837" s="16"/>
      <c r="C837" s="16"/>
      <c r="D837" s="16"/>
      <c r="E837" s="16"/>
      <c r="F837" s="16"/>
      <c r="G837" s="381"/>
      <c r="I837" s="16"/>
      <c r="J837" s="16"/>
      <c r="K837" s="16"/>
      <c r="L837" s="16"/>
      <c r="M837" s="16"/>
      <c r="N837" s="16"/>
      <c r="O837" s="16"/>
      <c r="Q837" s="382"/>
    </row>
    <row r="838" spans="1:17" ht="17.25" customHeight="1" x14ac:dyDescent="0.25">
      <c r="A838" s="16"/>
      <c r="B838" s="16"/>
      <c r="C838" s="16"/>
      <c r="D838" s="16"/>
      <c r="E838" s="16"/>
      <c r="F838" s="16"/>
      <c r="G838" s="381"/>
      <c r="I838" s="16"/>
      <c r="J838" s="16"/>
      <c r="K838" s="16"/>
      <c r="L838" s="16"/>
      <c r="M838" s="16"/>
      <c r="N838" s="16"/>
      <c r="O838" s="16"/>
      <c r="Q838" s="382"/>
    </row>
    <row r="839" spans="1:17" ht="17.25" customHeight="1" x14ac:dyDescent="0.25">
      <c r="A839" s="16"/>
      <c r="B839" s="16"/>
      <c r="C839" s="16"/>
      <c r="D839" s="16"/>
      <c r="E839" s="16"/>
      <c r="F839" s="16"/>
      <c r="G839" s="381"/>
      <c r="I839" s="16"/>
      <c r="J839" s="16"/>
      <c r="K839" s="16"/>
      <c r="L839" s="16"/>
      <c r="M839" s="16"/>
      <c r="N839" s="16"/>
      <c r="O839" s="16"/>
      <c r="Q839" s="382"/>
    </row>
    <row r="840" spans="1:17" ht="17.25" customHeight="1" x14ac:dyDescent="0.25">
      <c r="A840" s="16"/>
      <c r="B840" s="16"/>
      <c r="C840" s="16"/>
      <c r="D840" s="16"/>
      <c r="E840" s="16"/>
      <c r="F840" s="16"/>
      <c r="G840" s="381"/>
      <c r="I840" s="16"/>
      <c r="J840" s="16"/>
      <c r="K840" s="16"/>
      <c r="L840" s="16"/>
      <c r="M840" s="16"/>
      <c r="N840" s="16"/>
      <c r="O840" s="16"/>
      <c r="Q840" s="382"/>
    </row>
    <row r="841" spans="1:17" ht="17.25" customHeight="1" x14ac:dyDescent="0.25">
      <c r="A841" s="16"/>
      <c r="B841" s="16"/>
      <c r="C841" s="16"/>
      <c r="D841" s="16"/>
      <c r="E841" s="16"/>
      <c r="F841" s="16"/>
      <c r="G841" s="381"/>
      <c r="I841" s="16"/>
      <c r="J841" s="16"/>
      <c r="K841" s="16"/>
      <c r="L841" s="16"/>
      <c r="M841" s="16"/>
      <c r="N841" s="16"/>
      <c r="O841" s="16"/>
      <c r="Q841" s="382"/>
    </row>
    <row r="842" spans="1:17" ht="17.25" customHeight="1" x14ac:dyDescent="0.25">
      <c r="A842" s="16"/>
      <c r="B842" s="16"/>
      <c r="C842" s="16"/>
      <c r="D842" s="16"/>
      <c r="E842" s="16"/>
      <c r="F842" s="16"/>
      <c r="G842" s="381"/>
      <c r="I842" s="16"/>
      <c r="J842" s="16"/>
      <c r="K842" s="16"/>
      <c r="L842" s="16"/>
      <c r="M842" s="16"/>
      <c r="N842" s="16"/>
      <c r="O842" s="16"/>
      <c r="Q842" s="382"/>
    </row>
    <row r="843" spans="1:17" ht="17.25" customHeight="1" x14ac:dyDescent="0.25">
      <c r="A843" s="16"/>
      <c r="B843" s="16"/>
      <c r="C843" s="16"/>
      <c r="D843" s="16"/>
      <c r="E843" s="16"/>
      <c r="F843" s="16"/>
      <c r="G843" s="381"/>
      <c r="I843" s="16"/>
      <c r="J843" s="16"/>
      <c r="K843" s="16"/>
      <c r="L843" s="16"/>
      <c r="M843" s="16"/>
      <c r="N843" s="16"/>
      <c r="O843" s="16"/>
      <c r="Q843" s="382"/>
    </row>
    <row r="844" spans="1:17" ht="17.25" customHeight="1" x14ac:dyDescent="0.25">
      <c r="A844" s="16"/>
      <c r="B844" s="16"/>
      <c r="C844" s="16"/>
      <c r="D844" s="16"/>
      <c r="E844" s="16"/>
      <c r="F844" s="16"/>
      <c r="G844" s="381"/>
      <c r="I844" s="16"/>
      <c r="J844" s="16"/>
      <c r="K844" s="16"/>
      <c r="L844" s="16"/>
      <c r="M844" s="16"/>
      <c r="N844" s="16"/>
      <c r="O844" s="16"/>
      <c r="Q844" s="382"/>
    </row>
    <row r="845" spans="1:17" ht="17.25" customHeight="1" x14ac:dyDescent="0.25">
      <c r="A845" s="16"/>
      <c r="B845" s="16"/>
      <c r="C845" s="16"/>
      <c r="D845" s="16"/>
      <c r="E845" s="16"/>
      <c r="F845" s="16"/>
      <c r="G845" s="381"/>
      <c r="I845" s="16"/>
      <c r="J845" s="16"/>
      <c r="K845" s="16"/>
      <c r="L845" s="16"/>
      <c r="M845" s="16"/>
      <c r="N845" s="16"/>
      <c r="O845" s="16"/>
      <c r="Q845" s="382"/>
    </row>
    <row r="846" spans="1:17" ht="17.25" customHeight="1" x14ac:dyDescent="0.25">
      <c r="A846" s="16"/>
      <c r="B846" s="16"/>
      <c r="C846" s="16"/>
      <c r="D846" s="16"/>
      <c r="E846" s="16"/>
      <c r="F846" s="16"/>
      <c r="G846" s="381"/>
      <c r="I846" s="16"/>
      <c r="J846" s="16"/>
      <c r="K846" s="16"/>
      <c r="L846" s="16"/>
      <c r="M846" s="16"/>
      <c r="N846" s="16"/>
      <c r="O846" s="16"/>
      <c r="Q846" s="382"/>
    </row>
    <row r="847" spans="1:17" ht="17.25" customHeight="1" x14ac:dyDescent="0.25">
      <c r="A847" s="16"/>
      <c r="B847" s="16"/>
      <c r="C847" s="16"/>
      <c r="D847" s="16"/>
      <c r="E847" s="16"/>
      <c r="F847" s="16"/>
      <c r="G847" s="381"/>
      <c r="I847" s="16"/>
      <c r="J847" s="16"/>
      <c r="K847" s="16"/>
      <c r="L847" s="16"/>
      <c r="M847" s="16"/>
      <c r="N847" s="16"/>
      <c r="O847" s="16"/>
      <c r="Q847" s="382"/>
    </row>
    <row r="848" spans="1:17" ht="17.25" customHeight="1" x14ac:dyDescent="0.25">
      <c r="A848" s="16"/>
      <c r="B848" s="16"/>
      <c r="C848" s="16"/>
      <c r="D848" s="16"/>
      <c r="E848" s="16"/>
      <c r="F848" s="16"/>
      <c r="G848" s="381"/>
      <c r="I848" s="16"/>
      <c r="J848" s="16"/>
      <c r="K848" s="16"/>
      <c r="L848" s="16"/>
      <c r="M848" s="16"/>
      <c r="N848" s="16"/>
      <c r="O848" s="16"/>
      <c r="Q848" s="382"/>
    </row>
    <row r="849" spans="1:17" ht="17.25" customHeight="1" x14ac:dyDescent="0.25">
      <c r="A849" s="16"/>
      <c r="B849" s="16"/>
      <c r="C849" s="16"/>
      <c r="D849" s="16"/>
      <c r="E849" s="16"/>
      <c r="F849" s="16"/>
      <c r="G849" s="381"/>
      <c r="I849" s="16"/>
      <c r="J849" s="16"/>
      <c r="K849" s="16"/>
      <c r="L849" s="16"/>
      <c r="M849" s="16"/>
      <c r="N849" s="16"/>
      <c r="O849" s="16"/>
      <c r="Q849" s="382"/>
    </row>
    <row r="850" spans="1:17" ht="17.25" customHeight="1" x14ac:dyDescent="0.25">
      <c r="A850" s="16"/>
      <c r="B850" s="16"/>
      <c r="C850" s="16"/>
      <c r="D850" s="16"/>
      <c r="E850" s="16"/>
      <c r="F850" s="16"/>
      <c r="G850" s="381"/>
      <c r="I850" s="16"/>
      <c r="J850" s="16"/>
      <c r="K850" s="16"/>
      <c r="L850" s="16"/>
      <c r="M850" s="16"/>
      <c r="N850" s="16"/>
      <c r="O850" s="16"/>
      <c r="Q850" s="382"/>
    </row>
    <row r="851" spans="1:17" ht="17.25" customHeight="1" x14ac:dyDescent="0.25">
      <c r="A851" s="16"/>
      <c r="B851" s="16"/>
      <c r="C851" s="16"/>
      <c r="D851" s="16"/>
      <c r="E851" s="16"/>
      <c r="F851" s="16"/>
      <c r="G851" s="381"/>
      <c r="I851" s="16"/>
      <c r="J851" s="16"/>
      <c r="K851" s="16"/>
      <c r="L851" s="16"/>
      <c r="M851" s="16"/>
      <c r="N851" s="16"/>
      <c r="O851" s="16"/>
      <c r="Q851" s="382"/>
    </row>
    <row r="852" spans="1:17" ht="17.25" customHeight="1" x14ac:dyDescent="0.25">
      <c r="A852" s="16"/>
      <c r="B852" s="16"/>
      <c r="C852" s="16"/>
      <c r="D852" s="16"/>
      <c r="E852" s="16"/>
      <c r="F852" s="16"/>
      <c r="G852" s="381"/>
      <c r="I852" s="16"/>
      <c r="J852" s="16"/>
      <c r="K852" s="16"/>
      <c r="L852" s="16"/>
      <c r="M852" s="16"/>
      <c r="N852" s="16"/>
      <c r="O852" s="16"/>
      <c r="Q852" s="382"/>
    </row>
    <row r="853" spans="1:17" ht="17.25" customHeight="1" x14ac:dyDescent="0.25">
      <c r="A853" s="16"/>
      <c r="B853" s="16"/>
      <c r="C853" s="16"/>
      <c r="D853" s="16"/>
      <c r="E853" s="16"/>
      <c r="F853" s="16"/>
      <c r="G853" s="381"/>
      <c r="I853" s="16"/>
      <c r="J853" s="16"/>
      <c r="K853" s="16"/>
      <c r="L853" s="16"/>
      <c r="M853" s="16"/>
      <c r="N853" s="16"/>
      <c r="O853" s="16"/>
      <c r="Q853" s="382"/>
    </row>
    <row r="854" spans="1:17" ht="17.25" customHeight="1" x14ac:dyDescent="0.25">
      <c r="A854" s="16"/>
      <c r="B854" s="16"/>
      <c r="C854" s="16"/>
      <c r="D854" s="16"/>
      <c r="E854" s="16"/>
      <c r="F854" s="16"/>
      <c r="G854" s="381"/>
      <c r="I854" s="16"/>
      <c r="J854" s="16"/>
      <c r="K854" s="16"/>
      <c r="L854" s="16"/>
      <c r="M854" s="16"/>
      <c r="N854" s="16"/>
      <c r="O854" s="16"/>
      <c r="Q854" s="382"/>
    </row>
    <row r="855" spans="1:17" ht="17.25" customHeight="1" x14ac:dyDescent="0.25">
      <c r="A855" s="16"/>
      <c r="B855" s="16"/>
      <c r="C855" s="16"/>
      <c r="D855" s="16"/>
      <c r="E855" s="16"/>
      <c r="F855" s="16"/>
      <c r="G855" s="381"/>
      <c r="I855" s="16"/>
      <c r="J855" s="16"/>
      <c r="K855" s="16"/>
      <c r="L855" s="16"/>
      <c r="M855" s="16"/>
      <c r="N855" s="16"/>
      <c r="O855" s="16"/>
      <c r="Q855" s="382"/>
    </row>
    <row r="856" spans="1:17" ht="17.25" customHeight="1" x14ac:dyDescent="0.25">
      <c r="A856" s="16"/>
      <c r="B856" s="16"/>
      <c r="C856" s="16"/>
      <c r="D856" s="16"/>
      <c r="E856" s="16"/>
      <c r="F856" s="16"/>
      <c r="G856" s="381"/>
      <c r="I856" s="16"/>
      <c r="J856" s="16"/>
      <c r="K856" s="16"/>
      <c r="L856" s="16"/>
      <c r="M856" s="16"/>
      <c r="N856" s="16"/>
      <c r="O856" s="16"/>
      <c r="Q856" s="382"/>
    </row>
    <row r="857" spans="1:17" ht="17.25" customHeight="1" x14ac:dyDescent="0.25">
      <c r="A857" s="16"/>
      <c r="B857" s="16"/>
      <c r="C857" s="16"/>
      <c r="D857" s="16"/>
      <c r="E857" s="16"/>
      <c r="F857" s="16"/>
      <c r="G857" s="381"/>
      <c r="I857" s="16"/>
      <c r="J857" s="16"/>
      <c r="K857" s="16"/>
      <c r="L857" s="16"/>
      <c r="M857" s="16"/>
      <c r="N857" s="16"/>
      <c r="O857" s="16"/>
      <c r="Q857" s="382"/>
    </row>
    <row r="858" spans="1:17" ht="17.25" customHeight="1" x14ac:dyDescent="0.25">
      <c r="A858" s="16"/>
      <c r="B858" s="16"/>
      <c r="C858" s="16"/>
      <c r="D858" s="16"/>
      <c r="E858" s="16"/>
      <c r="F858" s="16"/>
      <c r="G858" s="381"/>
      <c r="I858" s="16"/>
      <c r="J858" s="16"/>
      <c r="K858" s="16"/>
      <c r="L858" s="16"/>
      <c r="M858" s="16"/>
      <c r="N858" s="16"/>
      <c r="O858" s="16"/>
      <c r="Q858" s="382"/>
    </row>
    <row r="859" spans="1:17" ht="17.25" customHeight="1" x14ac:dyDescent="0.25">
      <c r="A859" s="16"/>
      <c r="B859" s="16"/>
      <c r="C859" s="16"/>
      <c r="D859" s="16"/>
      <c r="E859" s="16"/>
      <c r="F859" s="16"/>
      <c r="G859" s="381"/>
      <c r="I859" s="16"/>
      <c r="J859" s="16"/>
      <c r="K859" s="16"/>
      <c r="L859" s="16"/>
      <c r="M859" s="16"/>
      <c r="N859" s="16"/>
      <c r="O859" s="16"/>
      <c r="Q859" s="382"/>
    </row>
    <row r="860" spans="1:17" ht="17.25" customHeight="1" x14ac:dyDescent="0.25">
      <c r="A860" s="16"/>
      <c r="B860" s="16"/>
      <c r="C860" s="16"/>
      <c r="D860" s="16"/>
      <c r="E860" s="16"/>
      <c r="F860" s="16"/>
      <c r="G860" s="381"/>
      <c r="I860" s="16"/>
      <c r="J860" s="16"/>
      <c r="K860" s="16"/>
      <c r="L860" s="16"/>
      <c r="M860" s="16"/>
      <c r="N860" s="16"/>
      <c r="O860" s="16"/>
      <c r="Q860" s="382"/>
    </row>
    <row r="861" spans="1:17" ht="17.25" customHeight="1" x14ac:dyDescent="0.25">
      <c r="A861" s="16"/>
      <c r="B861" s="16"/>
      <c r="C861" s="16"/>
      <c r="D861" s="16"/>
      <c r="E861" s="16"/>
      <c r="F861" s="16"/>
      <c r="G861" s="381"/>
      <c r="I861" s="16"/>
      <c r="J861" s="16"/>
      <c r="K861" s="16"/>
      <c r="L861" s="16"/>
      <c r="M861" s="16"/>
      <c r="N861" s="16"/>
      <c r="O861" s="16"/>
      <c r="Q861" s="382"/>
    </row>
    <row r="862" spans="1:17" ht="17.25" customHeight="1" x14ac:dyDescent="0.25">
      <c r="A862" s="16"/>
      <c r="B862" s="16"/>
      <c r="C862" s="16"/>
      <c r="D862" s="16"/>
      <c r="E862" s="16"/>
      <c r="F862" s="16"/>
      <c r="G862" s="381"/>
      <c r="I862" s="16"/>
      <c r="J862" s="16"/>
      <c r="K862" s="16"/>
      <c r="L862" s="16"/>
      <c r="M862" s="16"/>
      <c r="N862" s="16"/>
      <c r="O862" s="16"/>
      <c r="Q862" s="382"/>
    </row>
    <row r="863" spans="1:17" ht="17.25" customHeight="1" x14ac:dyDescent="0.25">
      <c r="A863" s="16"/>
      <c r="B863" s="16"/>
      <c r="C863" s="16"/>
      <c r="D863" s="16"/>
      <c r="E863" s="16"/>
      <c r="F863" s="16"/>
      <c r="G863" s="381"/>
      <c r="I863" s="16"/>
      <c r="J863" s="16"/>
      <c r="K863" s="16"/>
      <c r="L863" s="16"/>
      <c r="M863" s="16"/>
      <c r="N863" s="16"/>
      <c r="O863" s="16"/>
      <c r="Q863" s="382"/>
    </row>
    <row r="864" spans="1:17" ht="17.25" customHeight="1" x14ac:dyDescent="0.25">
      <c r="A864" s="16"/>
      <c r="B864" s="16"/>
      <c r="C864" s="16"/>
      <c r="D864" s="16"/>
      <c r="E864" s="16"/>
      <c r="F864" s="16"/>
      <c r="G864" s="381"/>
      <c r="I864" s="16"/>
      <c r="J864" s="16"/>
      <c r="K864" s="16"/>
      <c r="L864" s="16"/>
      <c r="M864" s="16"/>
      <c r="N864" s="16"/>
      <c r="O864" s="16"/>
      <c r="Q864" s="382"/>
    </row>
    <row r="865" spans="1:17" ht="17.25" customHeight="1" x14ac:dyDescent="0.25">
      <c r="A865" s="16"/>
      <c r="B865" s="16"/>
      <c r="C865" s="16"/>
      <c r="D865" s="16"/>
      <c r="E865" s="16"/>
      <c r="F865" s="16"/>
      <c r="G865" s="381"/>
      <c r="I865" s="16"/>
      <c r="J865" s="16"/>
      <c r="K865" s="16"/>
      <c r="L865" s="16"/>
      <c r="M865" s="16"/>
      <c r="N865" s="16"/>
      <c r="O865" s="16"/>
      <c r="Q865" s="382"/>
    </row>
    <row r="866" spans="1:17" ht="17.25" customHeight="1" x14ac:dyDescent="0.25">
      <c r="A866" s="16"/>
      <c r="B866" s="16"/>
      <c r="C866" s="16"/>
      <c r="D866" s="16"/>
      <c r="E866" s="16"/>
      <c r="F866" s="16"/>
      <c r="G866" s="381"/>
      <c r="I866" s="16"/>
      <c r="J866" s="16"/>
      <c r="K866" s="16"/>
      <c r="L866" s="16"/>
      <c r="M866" s="16"/>
      <c r="N866" s="16"/>
      <c r="O866" s="16"/>
      <c r="Q866" s="382"/>
    </row>
    <row r="867" spans="1:17" ht="17.25" customHeight="1" x14ac:dyDescent="0.25">
      <c r="A867" s="16"/>
      <c r="B867" s="16"/>
      <c r="C867" s="16"/>
      <c r="D867" s="16"/>
      <c r="E867" s="16"/>
      <c r="F867" s="16"/>
      <c r="G867" s="381"/>
      <c r="I867" s="16"/>
      <c r="J867" s="16"/>
      <c r="K867" s="16"/>
      <c r="L867" s="16"/>
      <c r="M867" s="16"/>
      <c r="N867" s="16"/>
      <c r="O867" s="16"/>
      <c r="Q867" s="382"/>
    </row>
    <row r="868" spans="1:17" ht="17.25" customHeight="1" x14ac:dyDescent="0.25">
      <c r="A868" s="16"/>
      <c r="B868" s="16"/>
      <c r="C868" s="16"/>
      <c r="D868" s="16"/>
      <c r="E868" s="16"/>
      <c r="F868" s="16"/>
      <c r="G868" s="381"/>
      <c r="I868" s="16"/>
      <c r="J868" s="16"/>
      <c r="K868" s="16"/>
      <c r="L868" s="16"/>
      <c r="M868" s="16"/>
      <c r="N868" s="16"/>
      <c r="O868" s="16"/>
      <c r="Q868" s="382"/>
    </row>
    <row r="869" spans="1:17" ht="17.25" customHeight="1" x14ac:dyDescent="0.25">
      <c r="A869" s="16"/>
      <c r="B869" s="16"/>
      <c r="C869" s="16"/>
      <c r="D869" s="16"/>
      <c r="E869" s="16"/>
      <c r="F869" s="16"/>
      <c r="G869" s="381"/>
      <c r="I869" s="16"/>
      <c r="J869" s="16"/>
      <c r="K869" s="16"/>
      <c r="L869" s="16"/>
      <c r="M869" s="16"/>
      <c r="N869" s="16"/>
      <c r="O869" s="16"/>
      <c r="Q869" s="382"/>
    </row>
    <row r="870" spans="1:17" ht="17.25" customHeight="1" x14ac:dyDescent="0.25">
      <c r="A870" s="16"/>
      <c r="B870" s="16"/>
      <c r="C870" s="16"/>
      <c r="D870" s="16"/>
      <c r="E870" s="16"/>
      <c r="F870" s="16"/>
      <c r="G870" s="381"/>
      <c r="I870" s="16"/>
      <c r="J870" s="16"/>
      <c r="K870" s="16"/>
      <c r="L870" s="16"/>
      <c r="M870" s="16"/>
      <c r="N870" s="16"/>
      <c r="O870" s="16"/>
      <c r="Q870" s="382"/>
    </row>
    <row r="871" spans="1:17" ht="17.25" customHeight="1" x14ac:dyDescent="0.25">
      <c r="A871" s="16"/>
      <c r="B871" s="16"/>
      <c r="C871" s="16"/>
      <c r="D871" s="16"/>
      <c r="E871" s="16"/>
      <c r="F871" s="16"/>
      <c r="G871" s="381"/>
      <c r="I871" s="16"/>
      <c r="J871" s="16"/>
      <c r="K871" s="16"/>
      <c r="L871" s="16"/>
      <c r="M871" s="16"/>
      <c r="N871" s="16"/>
      <c r="O871" s="16"/>
      <c r="Q871" s="382"/>
    </row>
    <row r="872" spans="1:17" ht="17.25" customHeight="1" x14ac:dyDescent="0.25">
      <c r="A872" s="16"/>
      <c r="B872" s="16"/>
      <c r="C872" s="16"/>
      <c r="D872" s="16"/>
      <c r="E872" s="16"/>
      <c r="F872" s="16"/>
      <c r="G872" s="381"/>
      <c r="I872" s="16"/>
      <c r="J872" s="16"/>
      <c r="K872" s="16"/>
      <c r="L872" s="16"/>
      <c r="M872" s="16"/>
      <c r="N872" s="16"/>
      <c r="O872" s="16"/>
      <c r="Q872" s="382"/>
    </row>
    <row r="873" spans="1:17" ht="17.25" customHeight="1" x14ac:dyDescent="0.25">
      <c r="A873" s="16"/>
      <c r="B873" s="16"/>
      <c r="C873" s="16"/>
      <c r="D873" s="16"/>
      <c r="E873" s="16"/>
      <c r="F873" s="16"/>
      <c r="G873" s="381"/>
      <c r="I873" s="16"/>
      <c r="J873" s="16"/>
      <c r="K873" s="16"/>
      <c r="L873" s="16"/>
      <c r="M873" s="16"/>
      <c r="N873" s="16"/>
      <c r="O873" s="16"/>
      <c r="Q873" s="382"/>
    </row>
    <row r="874" spans="1:17" ht="17.25" customHeight="1" x14ac:dyDescent="0.25">
      <c r="A874" s="16"/>
      <c r="B874" s="16"/>
      <c r="C874" s="16"/>
      <c r="D874" s="16"/>
      <c r="E874" s="16"/>
      <c r="F874" s="16"/>
      <c r="G874" s="381"/>
      <c r="I874" s="16"/>
      <c r="J874" s="16"/>
      <c r="K874" s="16"/>
      <c r="L874" s="16"/>
      <c r="M874" s="16"/>
      <c r="N874" s="16"/>
      <c r="O874" s="16"/>
      <c r="Q874" s="382"/>
    </row>
    <row r="875" spans="1:17" ht="17.25" customHeight="1" x14ac:dyDescent="0.25">
      <c r="A875" s="16"/>
      <c r="B875" s="16"/>
      <c r="C875" s="16"/>
      <c r="D875" s="16"/>
      <c r="E875" s="16"/>
      <c r="F875" s="16"/>
      <c r="G875" s="381"/>
      <c r="I875" s="16"/>
      <c r="J875" s="16"/>
      <c r="K875" s="16"/>
      <c r="L875" s="16"/>
      <c r="M875" s="16"/>
      <c r="N875" s="16"/>
      <c r="O875" s="16"/>
      <c r="Q875" s="382"/>
    </row>
    <row r="876" spans="1:17" ht="17.25" customHeight="1" x14ac:dyDescent="0.25">
      <c r="A876" s="16"/>
      <c r="B876" s="16"/>
      <c r="C876" s="16"/>
      <c r="D876" s="16"/>
      <c r="E876" s="16"/>
      <c r="F876" s="16"/>
      <c r="G876" s="381"/>
      <c r="I876" s="16"/>
      <c r="J876" s="16"/>
      <c r="K876" s="16"/>
      <c r="L876" s="16"/>
      <c r="M876" s="16"/>
      <c r="N876" s="16"/>
      <c r="O876" s="16"/>
      <c r="Q876" s="382"/>
    </row>
    <row r="877" spans="1:17" ht="17.25" customHeight="1" x14ac:dyDescent="0.25">
      <c r="A877" s="16"/>
      <c r="B877" s="16"/>
      <c r="C877" s="16"/>
      <c r="D877" s="16"/>
      <c r="E877" s="16"/>
      <c r="F877" s="16"/>
      <c r="G877" s="381"/>
      <c r="I877" s="16"/>
      <c r="J877" s="16"/>
      <c r="K877" s="16"/>
      <c r="L877" s="16"/>
      <c r="M877" s="16"/>
      <c r="N877" s="16"/>
      <c r="O877" s="16"/>
      <c r="Q877" s="382"/>
    </row>
    <row r="878" spans="1:17" ht="17.25" customHeight="1" x14ac:dyDescent="0.25">
      <c r="A878" s="16"/>
      <c r="B878" s="16"/>
      <c r="C878" s="16"/>
      <c r="D878" s="16"/>
      <c r="E878" s="16"/>
      <c r="F878" s="16"/>
      <c r="G878" s="381"/>
      <c r="I878" s="16"/>
      <c r="J878" s="16"/>
      <c r="K878" s="16"/>
      <c r="L878" s="16"/>
      <c r="M878" s="16"/>
      <c r="N878" s="16"/>
      <c r="O878" s="16"/>
      <c r="Q878" s="382"/>
    </row>
    <row r="879" spans="1:17" ht="17.25" customHeight="1" x14ac:dyDescent="0.25">
      <c r="A879" s="16"/>
      <c r="B879" s="16"/>
      <c r="C879" s="16"/>
      <c r="D879" s="16"/>
      <c r="E879" s="16"/>
      <c r="F879" s="16"/>
      <c r="G879" s="381"/>
      <c r="I879" s="16"/>
      <c r="J879" s="16"/>
      <c r="K879" s="16"/>
      <c r="L879" s="16"/>
      <c r="M879" s="16"/>
      <c r="N879" s="16"/>
      <c r="O879" s="16"/>
      <c r="Q879" s="382"/>
    </row>
    <row r="880" spans="1:17" ht="17.25" customHeight="1" x14ac:dyDescent="0.25">
      <c r="A880" s="16"/>
      <c r="B880" s="16"/>
      <c r="C880" s="16"/>
      <c r="D880" s="16"/>
      <c r="E880" s="16"/>
      <c r="F880" s="16"/>
      <c r="G880" s="381"/>
      <c r="I880" s="16"/>
      <c r="J880" s="16"/>
      <c r="K880" s="16"/>
      <c r="L880" s="16"/>
      <c r="M880" s="16"/>
      <c r="N880" s="16"/>
      <c r="O880" s="16"/>
      <c r="Q880" s="382"/>
    </row>
    <row r="881" spans="1:17" ht="17.25" customHeight="1" x14ac:dyDescent="0.25">
      <c r="A881" s="16"/>
      <c r="B881" s="16"/>
      <c r="C881" s="16"/>
      <c r="D881" s="16"/>
      <c r="E881" s="16"/>
      <c r="F881" s="16"/>
      <c r="G881" s="381"/>
      <c r="I881" s="16"/>
      <c r="J881" s="16"/>
      <c r="K881" s="16"/>
      <c r="L881" s="16"/>
      <c r="M881" s="16"/>
      <c r="N881" s="16"/>
      <c r="O881" s="16"/>
      <c r="Q881" s="382"/>
    </row>
    <row r="882" spans="1:17" ht="17.25" customHeight="1" x14ac:dyDescent="0.25">
      <c r="A882" s="16"/>
      <c r="B882" s="16"/>
      <c r="C882" s="16"/>
      <c r="D882" s="16"/>
      <c r="E882" s="16"/>
      <c r="F882" s="16"/>
      <c r="G882" s="381"/>
      <c r="I882" s="16"/>
      <c r="J882" s="16"/>
      <c r="K882" s="16"/>
      <c r="L882" s="16"/>
      <c r="M882" s="16"/>
      <c r="N882" s="16"/>
      <c r="O882" s="16"/>
      <c r="Q882" s="382"/>
    </row>
    <row r="883" spans="1:17" ht="17.25" customHeight="1" x14ac:dyDescent="0.25">
      <c r="A883" s="16"/>
      <c r="B883" s="16"/>
      <c r="C883" s="16"/>
      <c r="D883" s="16"/>
      <c r="E883" s="16"/>
      <c r="F883" s="16"/>
      <c r="G883" s="381"/>
      <c r="I883" s="16"/>
      <c r="J883" s="16"/>
      <c r="K883" s="16"/>
      <c r="L883" s="16"/>
      <c r="M883" s="16"/>
      <c r="N883" s="16"/>
      <c r="O883" s="16"/>
      <c r="Q883" s="382"/>
    </row>
    <row r="884" spans="1:17" ht="17.25" customHeight="1" x14ac:dyDescent="0.25">
      <c r="A884" s="16"/>
      <c r="B884" s="16"/>
      <c r="C884" s="16"/>
      <c r="D884" s="16"/>
      <c r="E884" s="16"/>
      <c r="F884" s="16"/>
      <c r="G884" s="381"/>
      <c r="I884" s="16"/>
      <c r="J884" s="16"/>
      <c r="K884" s="16"/>
      <c r="L884" s="16"/>
      <c r="M884" s="16"/>
      <c r="N884" s="16"/>
      <c r="O884" s="16"/>
      <c r="Q884" s="382"/>
    </row>
    <row r="885" spans="1:17" ht="17.25" customHeight="1" x14ac:dyDescent="0.25">
      <c r="A885" s="16"/>
      <c r="B885" s="16"/>
      <c r="C885" s="16"/>
      <c r="D885" s="16"/>
      <c r="E885" s="16"/>
      <c r="F885" s="16"/>
      <c r="G885" s="381"/>
      <c r="I885" s="16"/>
      <c r="J885" s="16"/>
      <c r="K885" s="16"/>
      <c r="L885" s="16"/>
      <c r="M885" s="16"/>
      <c r="N885" s="16"/>
      <c r="O885" s="16"/>
      <c r="Q885" s="382"/>
    </row>
    <row r="886" spans="1:17" ht="17.25" customHeight="1" x14ac:dyDescent="0.25">
      <c r="A886" s="16"/>
      <c r="B886" s="16"/>
      <c r="C886" s="16"/>
      <c r="D886" s="16"/>
      <c r="E886" s="16"/>
      <c r="F886" s="16"/>
      <c r="G886" s="381"/>
      <c r="I886" s="16"/>
      <c r="J886" s="16"/>
      <c r="K886" s="16"/>
      <c r="L886" s="16"/>
      <c r="M886" s="16"/>
      <c r="N886" s="16"/>
      <c r="O886" s="16"/>
      <c r="Q886" s="382"/>
    </row>
    <row r="887" spans="1:17" ht="17.25" customHeight="1" x14ac:dyDescent="0.25">
      <c r="A887" s="16"/>
      <c r="B887" s="16"/>
      <c r="C887" s="16"/>
      <c r="D887" s="16"/>
      <c r="E887" s="16"/>
      <c r="F887" s="16"/>
      <c r="G887" s="381"/>
      <c r="I887" s="16"/>
      <c r="J887" s="16"/>
      <c r="K887" s="16"/>
      <c r="L887" s="16"/>
      <c r="M887" s="16"/>
      <c r="N887" s="16"/>
      <c r="O887" s="16"/>
      <c r="Q887" s="382"/>
    </row>
    <row r="888" spans="1:17" ht="17.25" customHeight="1" x14ac:dyDescent="0.25">
      <c r="A888" s="16"/>
      <c r="B888" s="16"/>
      <c r="C888" s="16"/>
      <c r="D888" s="16"/>
      <c r="E888" s="16"/>
      <c r="F888" s="16"/>
      <c r="G888" s="381"/>
      <c r="I888" s="16"/>
      <c r="J888" s="16"/>
      <c r="K888" s="16"/>
      <c r="L888" s="16"/>
      <c r="M888" s="16"/>
      <c r="N888" s="16"/>
      <c r="O888" s="16"/>
      <c r="Q888" s="382"/>
    </row>
    <row r="889" spans="1:17" ht="17.25" customHeight="1" x14ac:dyDescent="0.25">
      <c r="A889" s="16"/>
      <c r="B889" s="16"/>
      <c r="C889" s="16"/>
      <c r="D889" s="16"/>
      <c r="E889" s="16"/>
      <c r="F889" s="16"/>
      <c r="G889" s="381"/>
      <c r="I889" s="16"/>
      <c r="J889" s="16"/>
      <c r="K889" s="16"/>
      <c r="L889" s="16"/>
      <c r="M889" s="16"/>
      <c r="N889" s="16"/>
      <c r="O889" s="16"/>
      <c r="Q889" s="382"/>
    </row>
    <row r="890" spans="1:17" ht="17.25" customHeight="1" x14ac:dyDescent="0.25">
      <c r="A890" s="16"/>
      <c r="B890" s="16"/>
      <c r="C890" s="16"/>
      <c r="D890" s="16"/>
      <c r="E890" s="16"/>
      <c r="F890" s="16"/>
      <c r="G890" s="381"/>
      <c r="I890" s="16"/>
      <c r="J890" s="16"/>
      <c r="K890" s="16"/>
      <c r="L890" s="16"/>
      <c r="M890" s="16"/>
      <c r="N890" s="16"/>
      <c r="O890" s="16"/>
      <c r="Q890" s="382"/>
    </row>
    <row r="891" spans="1:17" ht="17.25" customHeight="1" x14ac:dyDescent="0.25">
      <c r="A891" s="16"/>
      <c r="B891" s="16"/>
      <c r="C891" s="16"/>
      <c r="D891" s="16"/>
      <c r="E891" s="16"/>
      <c r="F891" s="16"/>
      <c r="G891" s="381"/>
      <c r="I891" s="16"/>
      <c r="J891" s="16"/>
      <c r="K891" s="16"/>
      <c r="L891" s="16"/>
      <c r="M891" s="16"/>
      <c r="N891" s="16"/>
      <c r="O891" s="16"/>
      <c r="Q891" s="382"/>
    </row>
    <row r="892" spans="1:17" ht="17.25" customHeight="1" x14ac:dyDescent="0.25">
      <c r="A892" s="16"/>
      <c r="B892" s="16"/>
      <c r="C892" s="16"/>
      <c r="D892" s="16"/>
      <c r="E892" s="16"/>
      <c r="F892" s="16"/>
      <c r="G892" s="381"/>
      <c r="I892" s="16"/>
      <c r="J892" s="16"/>
      <c r="K892" s="16"/>
      <c r="L892" s="16"/>
      <c r="M892" s="16"/>
      <c r="N892" s="16"/>
      <c r="O892" s="16"/>
      <c r="Q892" s="382"/>
    </row>
    <row r="893" spans="1:17" ht="17.25" customHeight="1" x14ac:dyDescent="0.25">
      <c r="A893" s="16"/>
      <c r="B893" s="16"/>
      <c r="C893" s="16"/>
      <c r="D893" s="16"/>
      <c r="E893" s="16"/>
      <c r="F893" s="16"/>
      <c r="G893" s="381"/>
      <c r="I893" s="16"/>
      <c r="J893" s="16"/>
      <c r="K893" s="16"/>
      <c r="L893" s="16"/>
      <c r="M893" s="16"/>
      <c r="N893" s="16"/>
      <c r="O893" s="16"/>
      <c r="Q893" s="382"/>
    </row>
    <row r="894" spans="1:17" ht="17.25" customHeight="1" x14ac:dyDescent="0.25">
      <c r="A894" s="16"/>
      <c r="B894" s="16"/>
      <c r="C894" s="16"/>
      <c r="D894" s="16"/>
      <c r="E894" s="16"/>
      <c r="F894" s="16"/>
      <c r="G894" s="381"/>
      <c r="I894" s="16"/>
      <c r="J894" s="16"/>
      <c r="K894" s="16"/>
      <c r="L894" s="16"/>
      <c r="M894" s="16"/>
      <c r="N894" s="16"/>
      <c r="O894" s="16"/>
      <c r="Q894" s="382"/>
    </row>
    <row r="895" spans="1:17" ht="17.25" customHeight="1" x14ac:dyDescent="0.25">
      <c r="A895" s="16"/>
      <c r="B895" s="16"/>
      <c r="C895" s="16"/>
      <c r="D895" s="16"/>
      <c r="E895" s="16"/>
      <c r="F895" s="16"/>
      <c r="G895" s="381"/>
      <c r="I895" s="16"/>
      <c r="J895" s="16"/>
      <c r="K895" s="16"/>
      <c r="L895" s="16"/>
      <c r="M895" s="16"/>
      <c r="N895" s="16"/>
      <c r="O895" s="16"/>
      <c r="Q895" s="382"/>
    </row>
    <row r="896" spans="1:17" ht="17.25" customHeight="1" x14ac:dyDescent="0.25">
      <c r="A896" s="16"/>
      <c r="B896" s="16"/>
      <c r="C896" s="16"/>
      <c r="D896" s="16"/>
      <c r="E896" s="16"/>
      <c r="F896" s="16"/>
      <c r="G896" s="381"/>
      <c r="I896" s="16"/>
      <c r="J896" s="16"/>
      <c r="K896" s="16"/>
      <c r="L896" s="16"/>
      <c r="M896" s="16"/>
      <c r="N896" s="16"/>
      <c r="O896" s="16"/>
      <c r="Q896" s="382"/>
    </row>
    <row r="897" spans="1:17" ht="17.25" customHeight="1" x14ac:dyDescent="0.25">
      <c r="A897" s="16"/>
      <c r="B897" s="16"/>
      <c r="C897" s="16"/>
      <c r="D897" s="16"/>
      <c r="E897" s="16"/>
      <c r="F897" s="16"/>
      <c r="G897" s="381"/>
      <c r="I897" s="16"/>
      <c r="J897" s="16"/>
      <c r="K897" s="16"/>
      <c r="L897" s="16"/>
      <c r="M897" s="16"/>
      <c r="N897" s="16"/>
      <c r="O897" s="16"/>
      <c r="Q897" s="382"/>
    </row>
    <row r="898" spans="1:17" ht="17.25" customHeight="1" x14ac:dyDescent="0.25">
      <c r="A898" s="16"/>
      <c r="B898" s="16"/>
      <c r="C898" s="16"/>
      <c r="D898" s="16"/>
      <c r="E898" s="16"/>
      <c r="F898" s="16"/>
      <c r="G898" s="381"/>
      <c r="I898" s="16"/>
      <c r="J898" s="16"/>
      <c r="K898" s="16"/>
      <c r="L898" s="16"/>
      <c r="M898" s="16"/>
      <c r="N898" s="16"/>
      <c r="O898" s="16"/>
      <c r="Q898" s="382"/>
    </row>
    <row r="899" spans="1:17" ht="17.25" customHeight="1" x14ac:dyDescent="0.25">
      <c r="A899" s="16"/>
      <c r="B899" s="16"/>
      <c r="C899" s="16"/>
      <c r="D899" s="16"/>
      <c r="E899" s="16"/>
      <c r="F899" s="16"/>
      <c r="G899" s="381"/>
      <c r="I899" s="16"/>
      <c r="J899" s="16"/>
      <c r="K899" s="16"/>
      <c r="L899" s="16"/>
      <c r="M899" s="16"/>
      <c r="N899" s="16"/>
      <c r="O899" s="16"/>
      <c r="Q899" s="382"/>
    </row>
    <row r="900" spans="1:17" ht="17.25" customHeight="1" x14ac:dyDescent="0.25">
      <c r="A900" s="16"/>
      <c r="B900" s="16"/>
      <c r="C900" s="16"/>
      <c r="D900" s="16"/>
      <c r="E900" s="16"/>
      <c r="F900" s="16"/>
      <c r="G900" s="381"/>
      <c r="I900" s="16"/>
      <c r="J900" s="16"/>
      <c r="K900" s="16"/>
      <c r="L900" s="16"/>
      <c r="M900" s="16"/>
      <c r="N900" s="16"/>
      <c r="O900" s="16"/>
      <c r="Q900" s="382"/>
    </row>
    <row r="901" spans="1:17" ht="17.25" customHeight="1" x14ac:dyDescent="0.25">
      <c r="A901" s="16"/>
      <c r="B901" s="16"/>
      <c r="C901" s="16"/>
      <c r="D901" s="16"/>
      <c r="E901" s="16"/>
      <c r="F901" s="16"/>
      <c r="G901" s="381"/>
      <c r="I901" s="16"/>
      <c r="J901" s="16"/>
      <c r="K901" s="16"/>
      <c r="L901" s="16"/>
      <c r="M901" s="16"/>
      <c r="N901" s="16"/>
      <c r="O901" s="16"/>
      <c r="Q901" s="382"/>
    </row>
    <row r="902" spans="1:17" ht="17.25" customHeight="1" x14ac:dyDescent="0.25">
      <c r="A902" s="16"/>
      <c r="B902" s="16"/>
      <c r="C902" s="16"/>
      <c r="D902" s="16"/>
      <c r="E902" s="16"/>
      <c r="F902" s="16"/>
      <c r="G902" s="381"/>
      <c r="I902" s="16"/>
      <c r="J902" s="16"/>
      <c r="K902" s="16"/>
      <c r="L902" s="16"/>
      <c r="M902" s="16"/>
      <c r="N902" s="16"/>
      <c r="O902" s="16"/>
      <c r="Q902" s="382"/>
    </row>
    <row r="903" spans="1:17" ht="17.25" customHeight="1" x14ac:dyDescent="0.25">
      <c r="A903" s="16"/>
      <c r="B903" s="16"/>
      <c r="C903" s="16"/>
      <c r="D903" s="16"/>
      <c r="E903" s="16"/>
      <c r="F903" s="16"/>
      <c r="G903" s="381"/>
      <c r="I903" s="16"/>
      <c r="J903" s="16"/>
      <c r="K903" s="16"/>
      <c r="L903" s="16"/>
      <c r="M903" s="16"/>
      <c r="N903" s="16"/>
      <c r="O903" s="16"/>
      <c r="Q903" s="382"/>
    </row>
    <row r="904" spans="1:17" ht="17.25" customHeight="1" x14ac:dyDescent="0.25">
      <c r="A904" s="16"/>
      <c r="B904" s="16"/>
      <c r="C904" s="16"/>
      <c r="D904" s="16"/>
      <c r="E904" s="16"/>
      <c r="F904" s="16"/>
      <c r="G904" s="381"/>
      <c r="I904" s="16"/>
      <c r="J904" s="16"/>
      <c r="K904" s="16"/>
      <c r="L904" s="16"/>
      <c r="M904" s="16"/>
      <c r="N904" s="16"/>
      <c r="O904" s="16"/>
      <c r="Q904" s="382"/>
    </row>
    <row r="905" spans="1:17" ht="17.25" customHeight="1" x14ac:dyDescent="0.25">
      <c r="A905" s="16"/>
      <c r="B905" s="16"/>
      <c r="C905" s="16"/>
      <c r="D905" s="16"/>
      <c r="E905" s="16"/>
      <c r="F905" s="16"/>
      <c r="G905" s="381"/>
      <c r="I905" s="16"/>
      <c r="J905" s="16"/>
      <c r="K905" s="16"/>
      <c r="L905" s="16"/>
      <c r="M905" s="16"/>
      <c r="N905" s="16"/>
      <c r="O905" s="16"/>
      <c r="Q905" s="382"/>
    </row>
    <row r="906" spans="1:17" ht="17.25" customHeight="1" x14ac:dyDescent="0.25">
      <c r="A906" s="16"/>
      <c r="B906" s="16"/>
      <c r="C906" s="16"/>
      <c r="D906" s="16"/>
      <c r="E906" s="16"/>
      <c r="F906" s="16"/>
      <c r="G906" s="381"/>
      <c r="I906" s="16"/>
      <c r="J906" s="16"/>
      <c r="K906" s="16"/>
      <c r="L906" s="16"/>
      <c r="M906" s="16"/>
      <c r="N906" s="16"/>
      <c r="O906" s="16"/>
      <c r="Q906" s="382"/>
    </row>
    <row r="907" spans="1:17" ht="17.25" customHeight="1" x14ac:dyDescent="0.25">
      <c r="A907" s="16"/>
      <c r="B907" s="16"/>
      <c r="C907" s="16"/>
      <c r="D907" s="16"/>
      <c r="E907" s="16"/>
      <c r="F907" s="16"/>
      <c r="G907" s="381"/>
      <c r="I907" s="16"/>
      <c r="J907" s="16"/>
      <c r="K907" s="16"/>
      <c r="L907" s="16"/>
      <c r="M907" s="16"/>
      <c r="N907" s="16"/>
      <c r="O907" s="16"/>
      <c r="Q907" s="382"/>
    </row>
    <row r="908" spans="1:17" ht="17.25" customHeight="1" x14ac:dyDescent="0.25">
      <c r="A908" s="16"/>
      <c r="B908" s="16"/>
      <c r="C908" s="16"/>
      <c r="D908" s="16"/>
      <c r="E908" s="16"/>
      <c r="F908" s="16"/>
      <c r="G908" s="381"/>
      <c r="I908" s="16"/>
      <c r="J908" s="16"/>
      <c r="K908" s="16"/>
      <c r="L908" s="16"/>
      <c r="M908" s="16"/>
      <c r="N908" s="16"/>
      <c r="O908" s="16"/>
      <c r="Q908" s="382"/>
    </row>
    <row r="909" spans="1:17" ht="17.25" customHeight="1" x14ac:dyDescent="0.25">
      <c r="A909" s="16"/>
      <c r="B909" s="16"/>
      <c r="C909" s="16"/>
      <c r="D909" s="16"/>
      <c r="E909" s="16"/>
      <c r="F909" s="16"/>
      <c r="G909" s="381"/>
      <c r="I909" s="16"/>
      <c r="J909" s="16"/>
      <c r="K909" s="16"/>
      <c r="L909" s="16"/>
      <c r="M909" s="16"/>
      <c r="N909" s="16"/>
      <c r="O909" s="16"/>
      <c r="Q909" s="382"/>
    </row>
    <row r="910" spans="1:17" ht="17.25" customHeight="1" x14ac:dyDescent="0.25">
      <c r="A910" s="16"/>
      <c r="B910" s="16"/>
      <c r="C910" s="16"/>
      <c r="D910" s="16"/>
      <c r="E910" s="16"/>
      <c r="F910" s="16"/>
      <c r="G910" s="381"/>
      <c r="I910" s="16"/>
      <c r="J910" s="16"/>
      <c r="K910" s="16"/>
      <c r="L910" s="16"/>
      <c r="M910" s="16"/>
      <c r="N910" s="16"/>
      <c r="O910" s="16"/>
      <c r="Q910" s="382"/>
    </row>
    <row r="911" spans="1:17" ht="17.25" customHeight="1" x14ac:dyDescent="0.25">
      <c r="A911" s="16"/>
      <c r="B911" s="16"/>
      <c r="C911" s="16"/>
      <c r="D911" s="16"/>
      <c r="E911" s="16"/>
      <c r="F911" s="16"/>
      <c r="G911" s="381"/>
      <c r="I911" s="16"/>
      <c r="J911" s="16"/>
      <c r="K911" s="16"/>
      <c r="L911" s="16"/>
      <c r="M911" s="16"/>
      <c r="N911" s="16"/>
      <c r="O911" s="16"/>
      <c r="Q911" s="382"/>
    </row>
    <row r="912" spans="1:17" ht="17.25" customHeight="1" x14ac:dyDescent="0.25">
      <c r="A912" s="16"/>
      <c r="B912" s="16"/>
      <c r="C912" s="16"/>
      <c r="D912" s="16"/>
      <c r="E912" s="16"/>
      <c r="F912" s="16"/>
      <c r="G912" s="381"/>
      <c r="I912" s="16"/>
      <c r="J912" s="16"/>
      <c r="K912" s="16"/>
      <c r="L912" s="16"/>
      <c r="M912" s="16"/>
      <c r="N912" s="16"/>
      <c r="O912" s="16"/>
      <c r="Q912" s="382"/>
    </row>
    <row r="913" spans="1:17" ht="17.25" customHeight="1" x14ac:dyDescent="0.25">
      <c r="A913" s="16"/>
      <c r="B913" s="16"/>
      <c r="C913" s="16"/>
      <c r="D913" s="16"/>
      <c r="E913" s="16"/>
      <c r="F913" s="16"/>
      <c r="G913" s="381"/>
      <c r="I913" s="16"/>
      <c r="J913" s="16"/>
      <c r="K913" s="16"/>
      <c r="L913" s="16"/>
      <c r="M913" s="16"/>
      <c r="N913" s="16"/>
      <c r="O913" s="16"/>
      <c r="Q913" s="382"/>
    </row>
    <row r="914" spans="1:17" ht="17.25" customHeight="1" x14ac:dyDescent="0.25">
      <c r="A914" s="16"/>
      <c r="B914" s="16"/>
      <c r="C914" s="16"/>
      <c r="D914" s="16"/>
      <c r="E914" s="16"/>
      <c r="F914" s="16"/>
      <c r="G914" s="381"/>
      <c r="I914" s="16"/>
      <c r="J914" s="16"/>
      <c r="K914" s="16"/>
      <c r="L914" s="16"/>
      <c r="M914" s="16"/>
      <c r="N914" s="16"/>
      <c r="O914" s="16"/>
      <c r="Q914" s="382"/>
    </row>
    <row r="915" spans="1:17" ht="17.25" customHeight="1" x14ac:dyDescent="0.25">
      <c r="A915" s="16"/>
      <c r="B915" s="16"/>
      <c r="C915" s="16"/>
      <c r="D915" s="16"/>
      <c r="E915" s="16"/>
      <c r="F915" s="16"/>
      <c r="G915" s="381"/>
      <c r="I915" s="16"/>
      <c r="J915" s="16"/>
      <c r="K915" s="16"/>
      <c r="L915" s="16"/>
      <c r="M915" s="16"/>
      <c r="N915" s="16"/>
      <c r="O915" s="16"/>
      <c r="Q915" s="382"/>
    </row>
    <row r="916" spans="1:17" ht="17.25" customHeight="1" x14ac:dyDescent="0.25">
      <c r="A916" s="16"/>
      <c r="B916" s="16"/>
      <c r="C916" s="16"/>
      <c r="D916" s="16"/>
      <c r="E916" s="16"/>
      <c r="F916" s="16"/>
      <c r="G916" s="381"/>
      <c r="I916" s="16"/>
      <c r="J916" s="16"/>
      <c r="K916" s="16"/>
      <c r="L916" s="16"/>
      <c r="M916" s="16"/>
      <c r="N916" s="16"/>
      <c r="O916" s="16"/>
      <c r="Q916" s="382"/>
    </row>
    <row r="917" spans="1:17" ht="17.25" customHeight="1" x14ac:dyDescent="0.25">
      <c r="A917" s="16"/>
      <c r="B917" s="16"/>
      <c r="C917" s="16"/>
      <c r="D917" s="16"/>
      <c r="E917" s="16"/>
      <c r="F917" s="16"/>
      <c r="G917" s="381"/>
      <c r="I917" s="16"/>
      <c r="J917" s="16"/>
      <c r="K917" s="16"/>
      <c r="L917" s="16"/>
      <c r="M917" s="16"/>
      <c r="N917" s="16"/>
      <c r="O917" s="16"/>
      <c r="Q917" s="382"/>
    </row>
    <row r="918" spans="1:17" ht="17.25" customHeight="1" x14ac:dyDescent="0.25">
      <c r="A918" s="16"/>
      <c r="B918" s="16"/>
      <c r="C918" s="16"/>
      <c r="D918" s="16"/>
      <c r="E918" s="16"/>
      <c r="F918" s="16"/>
      <c r="G918" s="381"/>
      <c r="I918" s="16"/>
      <c r="J918" s="16"/>
      <c r="K918" s="16"/>
      <c r="L918" s="16"/>
      <c r="M918" s="16"/>
      <c r="N918" s="16"/>
      <c r="O918" s="16"/>
      <c r="Q918" s="382"/>
    </row>
    <row r="919" spans="1:17" ht="17.25" customHeight="1" x14ac:dyDescent="0.25">
      <c r="A919" s="16"/>
      <c r="B919" s="16"/>
      <c r="C919" s="16"/>
      <c r="D919" s="16"/>
      <c r="E919" s="16"/>
      <c r="F919" s="16"/>
      <c r="G919" s="381"/>
      <c r="I919" s="16"/>
      <c r="J919" s="16"/>
      <c r="K919" s="16"/>
      <c r="L919" s="16"/>
      <c r="M919" s="16"/>
      <c r="N919" s="16"/>
      <c r="O919" s="16"/>
      <c r="Q919" s="382"/>
    </row>
    <row r="920" spans="1:17" ht="17.25" customHeight="1" x14ac:dyDescent="0.25">
      <c r="A920" s="16"/>
      <c r="B920" s="16"/>
      <c r="C920" s="16"/>
      <c r="D920" s="16"/>
      <c r="E920" s="16"/>
      <c r="F920" s="16"/>
      <c r="G920" s="381"/>
      <c r="I920" s="16"/>
      <c r="J920" s="16"/>
      <c r="K920" s="16"/>
      <c r="L920" s="16"/>
      <c r="M920" s="16"/>
      <c r="N920" s="16"/>
      <c r="O920" s="16"/>
      <c r="Q920" s="382"/>
    </row>
    <row r="921" spans="1:17" ht="17.25" customHeight="1" x14ac:dyDescent="0.25">
      <c r="A921" s="16"/>
      <c r="B921" s="16"/>
      <c r="C921" s="16"/>
      <c r="D921" s="16"/>
      <c r="E921" s="16"/>
      <c r="F921" s="16"/>
      <c r="G921" s="381"/>
      <c r="I921" s="16"/>
      <c r="J921" s="16"/>
      <c r="K921" s="16"/>
      <c r="L921" s="16"/>
      <c r="M921" s="16"/>
      <c r="N921" s="16"/>
      <c r="O921" s="16"/>
      <c r="Q921" s="382"/>
    </row>
    <row r="922" spans="1:17" ht="17.25" customHeight="1" x14ac:dyDescent="0.25">
      <c r="A922" s="16"/>
      <c r="B922" s="16"/>
      <c r="C922" s="16"/>
      <c r="D922" s="16"/>
      <c r="E922" s="16"/>
      <c r="F922" s="16"/>
      <c r="G922" s="381"/>
      <c r="I922" s="16"/>
      <c r="J922" s="16"/>
      <c r="K922" s="16"/>
      <c r="L922" s="16"/>
      <c r="M922" s="16"/>
      <c r="N922" s="16"/>
      <c r="O922" s="16"/>
      <c r="Q922" s="382"/>
    </row>
    <row r="923" spans="1:17" ht="17.25" customHeight="1" x14ac:dyDescent="0.25">
      <c r="A923" s="16"/>
      <c r="B923" s="16"/>
      <c r="C923" s="16"/>
      <c r="D923" s="16"/>
      <c r="E923" s="16"/>
      <c r="F923" s="16"/>
      <c r="G923" s="381"/>
      <c r="I923" s="16"/>
      <c r="J923" s="16"/>
      <c r="K923" s="16"/>
      <c r="L923" s="16"/>
      <c r="M923" s="16"/>
      <c r="N923" s="16"/>
      <c r="O923" s="16"/>
      <c r="Q923" s="382"/>
    </row>
    <row r="924" spans="1:17" ht="17.25" customHeight="1" x14ac:dyDescent="0.25">
      <c r="A924" s="16"/>
      <c r="B924" s="16"/>
      <c r="C924" s="16"/>
      <c r="D924" s="16"/>
      <c r="E924" s="16"/>
      <c r="F924" s="16"/>
      <c r="G924" s="381"/>
      <c r="I924" s="16"/>
      <c r="J924" s="16"/>
      <c r="K924" s="16"/>
      <c r="L924" s="16"/>
      <c r="M924" s="16"/>
      <c r="N924" s="16"/>
      <c r="O924" s="16"/>
      <c r="Q924" s="382"/>
    </row>
    <row r="925" spans="1:17" ht="17.25" customHeight="1" x14ac:dyDescent="0.25">
      <c r="A925" s="16"/>
      <c r="B925" s="16"/>
      <c r="C925" s="16"/>
      <c r="D925" s="16"/>
      <c r="E925" s="16"/>
      <c r="F925" s="16"/>
      <c r="G925" s="381"/>
      <c r="I925" s="16"/>
      <c r="J925" s="16"/>
      <c r="K925" s="16"/>
      <c r="L925" s="16"/>
      <c r="M925" s="16"/>
      <c r="N925" s="16"/>
      <c r="O925" s="16"/>
      <c r="Q925" s="382"/>
    </row>
    <row r="926" spans="1:17" ht="17.25" customHeight="1" x14ac:dyDescent="0.25">
      <c r="A926" s="16"/>
      <c r="B926" s="16"/>
      <c r="C926" s="16"/>
      <c r="D926" s="16"/>
      <c r="E926" s="16"/>
      <c r="F926" s="16"/>
      <c r="G926" s="381"/>
      <c r="I926" s="16"/>
      <c r="J926" s="16"/>
      <c r="K926" s="16"/>
      <c r="L926" s="16"/>
      <c r="M926" s="16"/>
      <c r="N926" s="16"/>
      <c r="O926" s="16"/>
      <c r="Q926" s="382"/>
    </row>
    <row r="927" spans="1:17" ht="17.25" customHeight="1" x14ac:dyDescent="0.25">
      <c r="A927" s="16"/>
      <c r="B927" s="16"/>
      <c r="C927" s="16"/>
      <c r="D927" s="16"/>
      <c r="E927" s="16"/>
      <c r="F927" s="16"/>
      <c r="G927" s="381"/>
      <c r="I927" s="16"/>
      <c r="J927" s="16"/>
      <c r="K927" s="16"/>
      <c r="L927" s="16"/>
      <c r="M927" s="16"/>
      <c r="N927" s="16"/>
      <c r="O927" s="16"/>
      <c r="Q927" s="382"/>
    </row>
    <row r="928" spans="1:17" ht="17.25" customHeight="1" x14ac:dyDescent="0.25">
      <c r="A928" s="16"/>
      <c r="B928" s="16"/>
      <c r="C928" s="16"/>
      <c r="D928" s="16"/>
      <c r="E928" s="16"/>
      <c r="F928" s="16"/>
      <c r="G928" s="381"/>
      <c r="I928" s="16"/>
      <c r="J928" s="16"/>
      <c r="K928" s="16"/>
      <c r="L928" s="16"/>
      <c r="M928" s="16"/>
      <c r="N928" s="16"/>
      <c r="O928" s="16"/>
      <c r="Q928" s="382"/>
    </row>
    <row r="929" spans="1:17" ht="17.25" customHeight="1" x14ac:dyDescent="0.25">
      <c r="A929" s="16"/>
      <c r="B929" s="16"/>
      <c r="C929" s="16"/>
      <c r="D929" s="16"/>
      <c r="E929" s="16"/>
      <c r="F929" s="16"/>
      <c r="G929" s="381"/>
      <c r="I929" s="16"/>
      <c r="J929" s="16"/>
      <c r="K929" s="16"/>
      <c r="L929" s="16"/>
      <c r="M929" s="16"/>
      <c r="N929" s="16"/>
      <c r="O929" s="16"/>
      <c r="Q929" s="382"/>
    </row>
    <row r="930" spans="1:17" ht="17.25" customHeight="1" x14ac:dyDescent="0.25">
      <c r="A930" s="16"/>
      <c r="B930" s="16"/>
      <c r="C930" s="16"/>
      <c r="D930" s="16"/>
      <c r="E930" s="16"/>
      <c r="F930" s="16"/>
      <c r="G930" s="381"/>
      <c r="I930" s="16"/>
      <c r="J930" s="16"/>
      <c r="K930" s="16"/>
      <c r="L930" s="16"/>
      <c r="M930" s="16"/>
      <c r="N930" s="16"/>
      <c r="O930" s="16"/>
      <c r="Q930" s="382"/>
    </row>
    <row r="931" spans="1:17" ht="17.25" customHeight="1" x14ac:dyDescent="0.25">
      <c r="A931" s="16"/>
      <c r="B931" s="16"/>
      <c r="C931" s="16"/>
      <c r="D931" s="16"/>
      <c r="E931" s="16"/>
      <c r="F931" s="16"/>
      <c r="G931" s="381"/>
      <c r="I931" s="16"/>
      <c r="J931" s="16"/>
      <c r="K931" s="16"/>
      <c r="L931" s="16"/>
      <c r="M931" s="16"/>
      <c r="N931" s="16"/>
      <c r="O931" s="16"/>
      <c r="Q931" s="382"/>
    </row>
    <row r="932" spans="1:17" ht="17.25" customHeight="1" x14ac:dyDescent="0.25">
      <c r="A932" s="16"/>
      <c r="B932" s="16"/>
      <c r="C932" s="16"/>
      <c r="D932" s="16"/>
      <c r="E932" s="16"/>
      <c r="F932" s="16"/>
      <c r="G932" s="381"/>
      <c r="I932" s="16"/>
      <c r="J932" s="16"/>
      <c r="K932" s="16"/>
      <c r="L932" s="16"/>
      <c r="M932" s="16"/>
      <c r="N932" s="16"/>
      <c r="O932" s="16"/>
      <c r="Q932" s="382"/>
    </row>
    <row r="933" spans="1:17" ht="17.25" customHeight="1" x14ac:dyDescent="0.25">
      <c r="A933" s="16"/>
      <c r="B933" s="16"/>
      <c r="C933" s="16"/>
      <c r="D933" s="16"/>
      <c r="E933" s="16"/>
      <c r="F933" s="16"/>
      <c r="G933" s="381"/>
      <c r="I933" s="16"/>
      <c r="J933" s="16"/>
      <c r="K933" s="16"/>
      <c r="L933" s="16"/>
      <c r="M933" s="16"/>
      <c r="N933" s="16"/>
      <c r="O933" s="16"/>
      <c r="Q933" s="382"/>
    </row>
    <row r="934" spans="1:17" ht="17.25" customHeight="1" x14ac:dyDescent="0.25">
      <c r="A934" s="16"/>
      <c r="B934" s="16"/>
      <c r="C934" s="16"/>
      <c r="D934" s="16"/>
      <c r="E934" s="16"/>
      <c r="F934" s="16"/>
      <c r="G934" s="381"/>
      <c r="I934" s="16"/>
      <c r="J934" s="16"/>
      <c r="K934" s="16"/>
      <c r="L934" s="16"/>
      <c r="M934" s="16"/>
      <c r="N934" s="16"/>
      <c r="O934" s="16"/>
      <c r="Q934" s="382"/>
    </row>
    <row r="935" spans="1:17" ht="17.25" customHeight="1" x14ac:dyDescent="0.25">
      <c r="A935" s="16"/>
      <c r="B935" s="16"/>
      <c r="C935" s="16"/>
      <c r="D935" s="16"/>
      <c r="E935" s="16"/>
      <c r="F935" s="16"/>
      <c r="G935" s="381"/>
      <c r="I935" s="16"/>
      <c r="J935" s="16"/>
      <c r="K935" s="16"/>
      <c r="L935" s="16"/>
      <c r="M935" s="16"/>
      <c r="N935" s="16"/>
      <c r="O935" s="16"/>
      <c r="Q935" s="382"/>
    </row>
    <row r="936" spans="1:17" ht="17.25" customHeight="1" x14ac:dyDescent="0.25">
      <c r="A936" s="16"/>
      <c r="B936" s="16"/>
      <c r="C936" s="16"/>
      <c r="D936" s="16"/>
      <c r="E936" s="16"/>
      <c r="F936" s="16"/>
      <c r="G936" s="381"/>
      <c r="I936" s="16"/>
      <c r="J936" s="16"/>
      <c r="K936" s="16"/>
      <c r="L936" s="16"/>
      <c r="M936" s="16"/>
      <c r="N936" s="16"/>
      <c r="O936" s="16"/>
      <c r="Q936" s="382"/>
    </row>
    <row r="937" spans="1:17" ht="17.25" customHeight="1" x14ac:dyDescent="0.25">
      <c r="A937" s="16"/>
      <c r="B937" s="16"/>
      <c r="C937" s="16"/>
      <c r="D937" s="16"/>
      <c r="E937" s="16"/>
      <c r="F937" s="16"/>
      <c r="G937" s="381"/>
      <c r="I937" s="16"/>
      <c r="J937" s="16"/>
      <c r="K937" s="16"/>
      <c r="L937" s="16"/>
      <c r="M937" s="16"/>
      <c r="N937" s="16"/>
      <c r="O937" s="16"/>
      <c r="Q937" s="382"/>
    </row>
    <row r="938" spans="1:17" ht="17.25" customHeight="1" x14ac:dyDescent="0.25">
      <c r="A938" s="16"/>
      <c r="B938" s="16"/>
      <c r="C938" s="16"/>
      <c r="D938" s="16"/>
      <c r="E938" s="16"/>
      <c r="F938" s="16"/>
      <c r="G938" s="381"/>
      <c r="I938" s="16"/>
      <c r="J938" s="16"/>
      <c r="K938" s="16"/>
      <c r="L938" s="16"/>
      <c r="M938" s="16"/>
      <c r="N938" s="16"/>
      <c r="O938" s="16"/>
      <c r="Q938" s="382"/>
    </row>
    <row r="939" spans="1:17" ht="17.25" customHeight="1" x14ac:dyDescent="0.25">
      <c r="A939" s="16"/>
      <c r="B939" s="16"/>
      <c r="C939" s="16"/>
      <c r="D939" s="16"/>
      <c r="E939" s="16"/>
      <c r="F939" s="16"/>
      <c r="G939" s="381"/>
      <c r="I939" s="16"/>
      <c r="J939" s="16"/>
      <c r="K939" s="16"/>
      <c r="L939" s="16"/>
      <c r="M939" s="16"/>
      <c r="N939" s="16"/>
      <c r="O939" s="16"/>
      <c r="Q939" s="382"/>
    </row>
    <row r="940" spans="1:17" ht="17.25" customHeight="1" x14ac:dyDescent="0.25">
      <c r="A940" s="16"/>
      <c r="B940" s="16"/>
      <c r="C940" s="16"/>
      <c r="D940" s="16"/>
      <c r="E940" s="16"/>
      <c r="F940" s="16"/>
      <c r="G940" s="381"/>
      <c r="I940" s="16"/>
      <c r="J940" s="16"/>
      <c r="K940" s="16"/>
      <c r="L940" s="16"/>
      <c r="M940" s="16"/>
      <c r="N940" s="16"/>
      <c r="O940" s="16"/>
      <c r="Q940" s="382"/>
    </row>
    <row r="941" spans="1:17" ht="17.25" customHeight="1" x14ac:dyDescent="0.25">
      <c r="A941" s="16"/>
      <c r="B941" s="16"/>
      <c r="C941" s="16"/>
      <c r="D941" s="16"/>
      <c r="E941" s="16"/>
      <c r="F941" s="16"/>
      <c r="G941" s="381"/>
      <c r="I941" s="16"/>
      <c r="J941" s="16"/>
      <c r="K941" s="16"/>
      <c r="L941" s="16"/>
      <c r="M941" s="16"/>
      <c r="N941" s="16"/>
      <c r="O941" s="16"/>
      <c r="Q941" s="382"/>
    </row>
    <row r="942" spans="1:17" ht="17.25" customHeight="1" x14ac:dyDescent="0.25">
      <c r="A942" s="16"/>
      <c r="B942" s="16"/>
      <c r="C942" s="16"/>
      <c r="D942" s="16"/>
      <c r="E942" s="16"/>
      <c r="F942" s="16"/>
      <c r="G942" s="381"/>
      <c r="I942" s="16"/>
      <c r="J942" s="16"/>
      <c r="K942" s="16"/>
      <c r="L942" s="16"/>
      <c r="M942" s="16"/>
      <c r="N942" s="16"/>
      <c r="O942" s="16"/>
      <c r="Q942" s="382"/>
    </row>
    <row r="943" spans="1:17" ht="17.25" customHeight="1" x14ac:dyDescent="0.25">
      <c r="A943" s="16"/>
      <c r="B943" s="16"/>
      <c r="C943" s="16"/>
      <c r="D943" s="16"/>
      <c r="E943" s="16"/>
      <c r="F943" s="16"/>
      <c r="G943" s="381"/>
      <c r="I943" s="16"/>
      <c r="J943" s="16"/>
      <c r="K943" s="16"/>
      <c r="L943" s="16"/>
      <c r="M943" s="16"/>
      <c r="N943" s="16"/>
      <c r="O943" s="16"/>
      <c r="Q943" s="382"/>
    </row>
    <row r="944" spans="1:17" ht="17.25" customHeight="1" x14ac:dyDescent="0.25">
      <c r="A944" s="16"/>
      <c r="B944" s="16"/>
      <c r="C944" s="16"/>
      <c r="D944" s="16"/>
      <c r="E944" s="16"/>
      <c r="F944" s="16"/>
      <c r="G944" s="381"/>
      <c r="I944" s="16"/>
      <c r="J944" s="16"/>
      <c r="K944" s="16"/>
      <c r="L944" s="16"/>
      <c r="M944" s="16"/>
      <c r="N944" s="16"/>
      <c r="O944" s="16"/>
      <c r="Q944" s="382"/>
    </row>
    <row r="945" spans="1:17" ht="17.25" customHeight="1" x14ac:dyDescent="0.25">
      <c r="A945" s="16"/>
      <c r="B945" s="16"/>
      <c r="C945" s="16"/>
      <c r="D945" s="16"/>
      <c r="E945" s="16"/>
      <c r="F945" s="16"/>
      <c r="G945" s="381"/>
      <c r="I945" s="16"/>
      <c r="J945" s="16"/>
      <c r="K945" s="16"/>
      <c r="L945" s="16"/>
      <c r="M945" s="16"/>
      <c r="N945" s="16"/>
      <c r="O945" s="16"/>
      <c r="Q945" s="382"/>
    </row>
    <row r="946" spans="1:17" ht="17.25" customHeight="1" x14ac:dyDescent="0.25">
      <c r="A946" s="16"/>
      <c r="B946" s="16"/>
      <c r="C946" s="16"/>
      <c r="D946" s="16"/>
      <c r="E946" s="16"/>
      <c r="F946" s="16"/>
      <c r="G946" s="381"/>
      <c r="I946" s="16"/>
      <c r="J946" s="16"/>
      <c r="K946" s="16"/>
      <c r="L946" s="16"/>
      <c r="M946" s="16"/>
      <c r="N946" s="16"/>
      <c r="O946" s="16"/>
      <c r="Q946" s="382"/>
    </row>
    <row r="947" spans="1:17" ht="17.25" customHeight="1" x14ac:dyDescent="0.25">
      <c r="A947" s="16"/>
      <c r="B947" s="16"/>
      <c r="C947" s="16"/>
      <c r="D947" s="16"/>
      <c r="E947" s="16"/>
      <c r="F947" s="16"/>
      <c r="G947" s="381"/>
      <c r="I947" s="16"/>
      <c r="J947" s="16"/>
      <c r="K947" s="16"/>
      <c r="L947" s="16"/>
      <c r="M947" s="16"/>
      <c r="N947" s="16"/>
      <c r="O947" s="16"/>
      <c r="Q947" s="382"/>
    </row>
    <row r="948" spans="1:17" ht="17.25" customHeight="1" x14ac:dyDescent="0.25">
      <c r="A948" s="16"/>
      <c r="B948" s="16"/>
      <c r="C948" s="16"/>
      <c r="D948" s="16"/>
      <c r="E948" s="16"/>
      <c r="F948" s="16"/>
      <c r="G948" s="381"/>
      <c r="I948" s="16"/>
      <c r="J948" s="16"/>
      <c r="K948" s="16"/>
      <c r="L948" s="16"/>
      <c r="M948" s="16"/>
      <c r="N948" s="16"/>
      <c r="O948" s="16"/>
      <c r="Q948" s="382"/>
    </row>
    <row r="949" spans="1:17" ht="17.25" customHeight="1" x14ac:dyDescent="0.25">
      <c r="A949" s="16"/>
      <c r="B949" s="16"/>
      <c r="C949" s="16"/>
      <c r="D949" s="16"/>
      <c r="E949" s="16"/>
      <c r="F949" s="16"/>
      <c r="G949" s="381"/>
      <c r="I949" s="16"/>
      <c r="J949" s="16"/>
      <c r="K949" s="16"/>
      <c r="L949" s="16"/>
      <c r="M949" s="16"/>
      <c r="N949" s="16"/>
      <c r="O949" s="16"/>
      <c r="Q949" s="382"/>
    </row>
    <row r="950" spans="1:17" ht="17.25" customHeight="1" x14ac:dyDescent="0.25">
      <c r="A950" s="16"/>
      <c r="B950" s="16"/>
      <c r="C950" s="16"/>
      <c r="D950" s="16"/>
      <c r="E950" s="16"/>
      <c r="F950" s="16"/>
      <c r="G950" s="381"/>
      <c r="I950" s="16"/>
      <c r="J950" s="16"/>
      <c r="K950" s="16"/>
      <c r="L950" s="16"/>
      <c r="M950" s="16"/>
      <c r="N950" s="16"/>
      <c r="O950" s="16"/>
      <c r="Q950" s="382"/>
    </row>
    <row r="951" spans="1:17" ht="17.25" customHeight="1" x14ac:dyDescent="0.25">
      <c r="A951" s="16"/>
      <c r="B951" s="16"/>
      <c r="C951" s="16"/>
      <c r="D951" s="16"/>
      <c r="E951" s="16"/>
      <c r="F951" s="16"/>
      <c r="G951" s="381"/>
      <c r="I951" s="16"/>
      <c r="J951" s="16"/>
      <c r="K951" s="16"/>
      <c r="L951" s="16"/>
      <c r="M951" s="16"/>
      <c r="N951" s="16"/>
      <c r="O951" s="16"/>
      <c r="Q951" s="382"/>
    </row>
    <row r="952" spans="1:17" ht="17.25" customHeight="1" x14ac:dyDescent="0.25">
      <c r="A952" s="16"/>
      <c r="B952" s="16"/>
      <c r="C952" s="16"/>
      <c r="D952" s="16"/>
      <c r="E952" s="16"/>
      <c r="F952" s="16"/>
      <c r="G952" s="381"/>
      <c r="I952" s="16"/>
      <c r="J952" s="16"/>
      <c r="K952" s="16"/>
      <c r="L952" s="16"/>
      <c r="M952" s="16"/>
      <c r="N952" s="16"/>
      <c r="O952" s="16"/>
      <c r="Q952" s="382"/>
    </row>
    <row r="953" spans="1:17" ht="17.25" customHeight="1" x14ac:dyDescent="0.25">
      <c r="A953" s="16"/>
      <c r="B953" s="16"/>
      <c r="C953" s="16"/>
      <c r="D953" s="16"/>
      <c r="E953" s="16"/>
      <c r="F953" s="16"/>
      <c r="G953" s="381"/>
      <c r="I953" s="16"/>
      <c r="J953" s="16"/>
      <c r="K953" s="16"/>
      <c r="L953" s="16"/>
      <c r="M953" s="16"/>
      <c r="N953" s="16"/>
      <c r="O953" s="16"/>
      <c r="Q953" s="382"/>
    </row>
    <row r="954" spans="1:17" ht="17.25" customHeight="1" x14ac:dyDescent="0.25">
      <c r="A954" s="16"/>
      <c r="B954" s="16"/>
      <c r="C954" s="16"/>
      <c r="D954" s="16"/>
      <c r="E954" s="16"/>
      <c r="F954" s="16"/>
      <c r="G954" s="381"/>
      <c r="I954" s="16"/>
      <c r="J954" s="16"/>
      <c r="K954" s="16"/>
      <c r="L954" s="16"/>
      <c r="M954" s="16"/>
      <c r="N954" s="16"/>
      <c r="O954" s="16"/>
      <c r="Q954" s="382"/>
    </row>
    <row r="955" spans="1:17" ht="17.25" customHeight="1" x14ac:dyDescent="0.25">
      <c r="A955" s="16"/>
      <c r="B955" s="16"/>
      <c r="C955" s="16"/>
      <c r="D955" s="16"/>
      <c r="E955" s="16"/>
      <c r="F955" s="16"/>
      <c r="G955" s="381"/>
      <c r="I955" s="16"/>
      <c r="J955" s="16"/>
      <c r="K955" s="16"/>
      <c r="L955" s="16"/>
      <c r="M955" s="16"/>
      <c r="N955" s="16"/>
      <c r="O955" s="16"/>
      <c r="Q955" s="382"/>
    </row>
    <row r="956" spans="1:17" ht="17.25" customHeight="1" x14ac:dyDescent="0.25">
      <c r="A956" s="16"/>
      <c r="B956" s="16"/>
      <c r="C956" s="16"/>
      <c r="D956" s="16"/>
      <c r="E956" s="16"/>
      <c r="F956" s="16"/>
      <c r="G956" s="381"/>
      <c r="I956" s="16"/>
      <c r="J956" s="16"/>
      <c r="K956" s="16"/>
      <c r="L956" s="16"/>
      <c r="M956" s="16"/>
      <c r="N956" s="16"/>
      <c r="O956" s="16"/>
      <c r="Q956" s="382"/>
    </row>
    <row r="957" spans="1:17" ht="17.25" customHeight="1" x14ac:dyDescent="0.25">
      <c r="A957" s="16"/>
      <c r="B957" s="16"/>
      <c r="C957" s="16"/>
      <c r="D957" s="16"/>
      <c r="E957" s="16"/>
      <c r="F957" s="16"/>
      <c r="G957" s="381"/>
      <c r="I957" s="16"/>
      <c r="J957" s="16"/>
      <c r="K957" s="16"/>
      <c r="L957" s="16"/>
      <c r="M957" s="16"/>
      <c r="N957" s="16"/>
      <c r="O957" s="16"/>
      <c r="Q957" s="382"/>
    </row>
    <row r="958" spans="1:17" ht="17.25" customHeight="1" x14ac:dyDescent="0.25">
      <c r="A958" s="16"/>
      <c r="B958" s="16"/>
      <c r="C958" s="16"/>
      <c r="D958" s="16"/>
      <c r="E958" s="16"/>
      <c r="F958" s="16"/>
      <c r="G958" s="381"/>
      <c r="I958" s="16"/>
      <c r="J958" s="16"/>
      <c r="K958" s="16"/>
      <c r="L958" s="16"/>
      <c r="M958" s="16"/>
      <c r="N958" s="16"/>
      <c r="O958" s="16"/>
      <c r="Q958" s="382"/>
    </row>
    <row r="959" spans="1:17" ht="17.25" customHeight="1" x14ac:dyDescent="0.25">
      <c r="A959" s="16"/>
      <c r="B959" s="16"/>
      <c r="C959" s="16"/>
      <c r="D959" s="16"/>
      <c r="E959" s="16"/>
      <c r="F959" s="16"/>
      <c r="G959" s="381"/>
      <c r="I959" s="16"/>
      <c r="J959" s="16"/>
      <c r="K959" s="16"/>
      <c r="L959" s="16"/>
      <c r="M959" s="16"/>
      <c r="N959" s="16"/>
      <c r="O959" s="16"/>
      <c r="Q959" s="382"/>
    </row>
    <row r="960" spans="1:17" ht="17.25" customHeight="1" x14ac:dyDescent="0.25">
      <c r="A960" s="16"/>
      <c r="B960" s="16"/>
      <c r="C960" s="16"/>
      <c r="D960" s="16"/>
      <c r="E960" s="16"/>
      <c r="F960" s="16"/>
      <c r="G960" s="381"/>
      <c r="I960" s="16"/>
      <c r="J960" s="16"/>
      <c r="K960" s="16"/>
      <c r="L960" s="16"/>
      <c r="M960" s="16"/>
      <c r="N960" s="16"/>
      <c r="O960" s="16"/>
      <c r="Q960" s="382"/>
    </row>
    <row r="961" spans="1:17" ht="17.25" customHeight="1" x14ac:dyDescent="0.25">
      <c r="A961" s="16"/>
      <c r="B961" s="16"/>
      <c r="C961" s="16"/>
      <c r="D961" s="16"/>
      <c r="E961" s="16"/>
      <c r="F961" s="16"/>
      <c r="G961" s="381"/>
      <c r="I961" s="16"/>
      <c r="J961" s="16"/>
      <c r="K961" s="16"/>
      <c r="L961" s="16"/>
      <c r="M961" s="16"/>
      <c r="N961" s="16"/>
      <c r="O961" s="16"/>
      <c r="Q961" s="382"/>
    </row>
    <row r="962" spans="1:17" ht="17.25" customHeight="1" x14ac:dyDescent="0.25">
      <c r="A962" s="16"/>
      <c r="B962" s="16"/>
      <c r="C962" s="16"/>
      <c r="D962" s="16"/>
      <c r="E962" s="16"/>
      <c r="F962" s="16"/>
      <c r="G962" s="381"/>
      <c r="I962" s="16"/>
      <c r="J962" s="16"/>
      <c r="K962" s="16"/>
      <c r="L962" s="16"/>
      <c r="M962" s="16"/>
      <c r="N962" s="16"/>
      <c r="O962" s="16"/>
      <c r="Q962" s="382"/>
    </row>
    <row r="963" spans="1:17" ht="17.25" customHeight="1" x14ac:dyDescent="0.25">
      <c r="A963" s="16"/>
      <c r="B963" s="16"/>
      <c r="C963" s="16"/>
      <c r="D963" s="16"/>
      <c r="E963" s="16"/>
      <c r="F963" s="16"/>
      <c r="G963" s="381"/>
      <c r="I963" s="16"/>
      <c r="J963" s="16"/>
      <c r="K963" s="16"/>
      <c r="L963" s="16"/>
      <c r="M963" s="16"/>
      <c r="N963" s="16"/>
      <c r="O963" s="16"/>
      <c r="Q963" s="382"/>
    </row>
    <row r="964" spans="1:17" ht="17.25" customHeight="1" x14ac:dyDescent="0.25">
      <c r="A964" s="16"/>
      <c r="B964" s="16"/>
      <c r="C964" s="16"/>
      <c r="D964" s="16"/>
      <c r="E964" s="16"/>
      <c r="F964" s="16"/>
      <c r="G964" s="381"/>
      <c r="I964" s="16"/>
      <c r="J964" s="16"/>
      <c r="K964" s="16"/>
      <c r="L964" s="16"/>
      <c r="M964" s="16"/>
      <c r="N964" s="16"/>
      <c r="O964" s="16"/>
      <c r="Q964" s="382"/>
    </row>
    <row r="965" spans="1:17" ht="17.25" customHeight="1" x14ac:dyDescent="0.25">
      <c r="A965" s="16"/>
      <c r="B965" s="16"/>
      <c r="C965" s="16"/>
      <c r="D965" s="16"/>
      <c r="E965" s="16"/>
      <c r="F965" s="16"/>
      <c r="G965" s="381"/>
      <c r="I965" s="16"/>
      <c r="J965" s="16"/>
      <c r="K965" s="16"/>
      <c r="L965" s="16"/>
      <c r="M965" s="16"/>
      <c r="N965" s="16"/>
      <c r="O965" s="16"/>
      <c r="Q965" s="382"/>
    </row>
    <row r="966" spans="1:17" ht="17.25" customHeight="1" x14ac:dyDescent="0.25">
      <c r="A966" s="16"/>
      <c r="B966" s="16"/>
      <c r="C966" s="16"/>
      <c r="D966" s="16"/>
      <c r="E966" s="16"/>
      <c r="F966" s="16"/>
      <c r="G966" s="381"/>
      <c r="I966" s="16"/>
      <c r="J966" s="16"/>
      <c r="K966" s="16"/>
      <c r="L966" s="16"/>
      <c r="M966" s="16"/>
      <c r="N966" s="16"/>
      <c r="O966" s="16"/>
      <c r="Q966" s="382"/>
    </row>
    <row r="967" spans="1:17" ht="17.25" customHeight="1" x14ac:dyDescent="0.25">
      <c r="A967" s="16"/>
      <c r="B967" s="16"/>
      <c r="C967" s="16"/>
      <c r="D967" s="16"/>
      <c r="E967" s="16"/>
      <c r="F967" s="16"/>
      <c r="G967" s="381"/>
      <c r="I967" s="16"/>
      <c r="J967" s="16"/>
      <c r="K967" s="16"/>
      <c r="L967" s="16"/>
      <c r="M967" s="16"/>
      <c r="N967" s="16"/>
      <c r="O967" s="16"/>
      <c r="Q967" s="382"/>
    </row>
    <row r="968" spans="1:17" ht="17.25" customHeight="1" x14ac:dyDescent="0.25">
      <c r="A968" s="16"/>
      <c r="B968" s="16"/>
      <c r="C968" s="16"/>
      <c r="D968" s="16"/>
      <c r="E968" s="16"/>
      <c r="F968" s="16"/>
      <c r="G968" s="381"/>
      <c r="I968" s="16"/>
      <c r="J968" s="16"/>
      <c r="K968" s="16"/>
      <c r="L968" s="16"/>
      <c r="M968" s="16"/>
      <c r="N968" s="16"/>
      <c r="O968" s="16"/>
      <c r="Q968" s="382"/>
    </row>
    <row r="969" spans="1:17" ht="17.25" customHeight="1" x14ac:dyDescent="0.25">
      <c r="A969" s="16"/>
      <c r="B969" s="16"/>
      <c r="C969" s="16"/>
      <c r="D969" s="16"/>
      <c r="E969" s="16"/>
      <c r="F969" s="16"/>
      <c r="G969" s="381"/>
      <c r="I969" s="16"/>
      <c r="J969" s="16"/>
      <c r="K969" s="16"/>
      <c r="L969" s="16"/>
      <c r="M969" s="16"/>
      <c r="N969" s="16"/>
      <c r="O969" s="16"/>
      <c r="Q969" s="382"/>
    </row>
    <row r="970" spans="1:17" ht="17.25" customHeight="1" x14ac:dyDescent="0.25">
      <c r="A970" s="16"/>
      <c r="B970" s="16"/>
      <c r="C970" s="16"/>
      <c r="D970" s="16"/>
      <c r="E970" s="16"/>
      <c r="F970" s="16"/>
      <c r="G970" s="381"/>
      <c r="I970" s="16"/>
      <c r="J970" s="16"/>
      <c r="K970" s="16"/>
      <c r="L970" s="16"/>
      <c r="M970" s="16"/>
      <c r="N970" s="16"/>
      <c r="O970" s="16"/>
      <c r="Q970" s="382"/>
    </row>
    <row r="971" spans="1:17" ht="17.25" customHeight="1" x14ac:dyDescent="0.25">
      <c r="A971" s="16"/>
      <c r="B971" s="16"/>
      <c r="C971" s="16"/>
      <c r="D971" s="16"/>
      <c r="E971" s="16"/>
      <c r="F971" s="16"/>
      <c r="G971" s="381"/>
      <c r="I971" s="16"/>
      <c r="J971" s="16"/>
      <c r="K971" s="16"/>
      <c r="L971" s="16"/>
      <c r="M971" s="16"/>
      <c r="N971" s="16"/>
      <c r="O971" s="16"/>
      <c r="Q971" s="382"/>
    </row>
    <row r="972" spans="1:17" ht="17.25" customHeight="1" x14ac:dyDescent="0.25">
      <c r="A972" s="16"/>
      <c r="B972" s="16"/>
      <c r="C972" s="16"/>
      <c r="D972" s="16"/>
      <c r="E972" s="16"/>
      <c r="F972" s="16"/>
      <c r="G972" s="381"/>
      <c r="I972" s="16"/>
      <c r="J972" s="16"/>
      <c r="K972" s="16"/>
      <c r="L972" s="16"/>
      <c r="M972" s="16"/>
      <c r="N972" s="16"/>
      <c r="O972" s="16"/>
      <c r="Q972" s="382"/>
    </row>
    <row r="973" spans="1:17" ht="17.25" customHeight="1" x14ac:dyDescent="0.25">
      <c r="A973" s="16"/>
      <c r="B973" s="16"/>
      <c r="C973" s="16"/>
      <c r="D973" s="16"/>
      <c r="E973" s="16"/>
      <c r="F973" s="16"/>
      <c r="G973" s="381"/>
      <c r="I973" s="16"/>
      <c r="J973" s="16"/>
      <c r="K973" s="16"/>
      <c r="L973" s="16"/>
      <c r="M973" s="16"/>
      <c r="N973" s="16"/>
      <c r="O973" s="16"/>
      <c r="Q973" s="382"/>
    </row>
    <row r="974" spans="1:17" ht="17.25" customHeight="1" x14ac:dyDescent="0.25">
      <c r="A974" s="16"/>
      <c r="B974" s="16"/>
      <c r="C974" s="16"/>
      <c r="D974" s="16"/>
      <c r="E974" s="16"/>
      <c r="F974" s="16"/>
      <c r="G974" s="381"/>
      <c r="I974" s="16"/>
      <c r="J974" s="16"/>
      <c r="K974" s="16"/>
      <c r="L974" s="16"/>
      <c r="M974" s="16"/>
      <c r="N974" s="16"/>
      <c r="O974" s="16"/>
      <c r="Q974" s="382"/>
    </row>
    <row r="975" spans="1:17" ht="17.25" customHeight="1" x14ac:dyDescent="0.25">
      <c r="A975" s="16"/>
      <c r="B975" s="16"/>
      <c r="C975" s="16"/>
      <c r="D975" s="16"/>
      <c r="E975" s="16"/>
      <c r="F975" s="16"/>
      <c r="G975" s="381"/>
      <c r="I975" s="16"/>
      <c r="J975" s="16"/>
      <c r="K975" s="16"/>
      <c r="L975" s="16"/>
      <c r="M975" s="16"/>
      <c r="N975" s="16"/>
      <c r="O975" s="16"/>
      <c r="Q975" s="382"/>
    </row>
    <row r="976" spans="1:17" ht="17.25" customHeight="1" x14ac:dyDescent="0.25">
      <c r="A976" s="16"/>
      <c r="B976" s="16"/>
      <c r="C976" s="16"/>
      <c r="D976" s="16"/>
      <c r="E976" s="16"/>
      <c r="F976" s="16"/>
      <c r="G976" s="381"/>
      <c r="I976" s="16"/>
      <c r="J976" s="16"/>
      <c r="K976" s="16"/>
      <c r="L976" s="16"/>
      <c r="M976" s="16"/>
      <c r="N976" s="16"/>
      <c r="O976" s="16"/>
      <c r="Q976" s="382"/>
    </row>
    <row r="977" spans="1:17" ht="17.25" customHeight="1" x14ac:dyDescent="0.25">
      <c r="A977" s="16"/>
      <c r="B977" s="16"/>
      <c r="C977" s="16"/>
      <c r="D977" s="16"/>
      <c r="E977" s="16"/>
      <c r="F977" s="16"/>
      <c r="G977" s="381"/>
      <c r="I977" s="16"/>
      <c r="J977" s="16"/>
      <c r="K977" s="16"/>
      <c r="L977" s="16"/>
      <c r="M977" s="16"/>
      <c r="N977" s="16"/>
      <c r="O977" s="16"/>
      <c r="Q977" s="382"/>
    </row>
    <row r="978" spans="1:17" ht="17.25" customHeight="1" x14ac:dyDescent="0.25">
      <c r="A978" s="16"/>
      <c r="B978" s="16"/>
      <c r="C978" s="16"/>
      <c r="D978" s="16"/>
      <c r="E978" s="16"/>
      <c r="F978" s="16"/>
      <c r="G978" s="381"/>
      <c r="I978" s="16"/>
      <c r="J978" s="16"/>
      <c r="K978" s="16"/>
      <c r="L978" s="16"/>
      <c r="M978" s="16"/>
      <c r="N978" s="16"/>
      <c r="O978" s="16"/>
      <c r="Q978" s="382"/>
    </row>
    <row r="979" spans="1:17" ht="17.25" customHeight="1" x14ac:dyDescent="0.25">
      <c r="A979" s="16"/>
      <c r="B979" s="16"/>
      <c r="C979" s="16"/>
      <c r="D979" s="16"/>
      <c r="E979" s="16"/>
      <c r="F979" s="16"/>
      <c r="G979" s="381"/>
      <c r="I979" s="16"/>
      <c r="J979" s="16"/>
      <c r="K979" s="16"/>
      <c r="L979" s="16"/>
      <c r="M979" s="16"/>
      <c r="N979" s="16"/>
      <c r="O979" s="16"/>
      <c r="Q979" s="382"/>
    </row>
    <row r="980" spans="1:17" ht="17.25" customHeight="1" x14ac:dyDescent="0.25">
      <c r="A980" s="16"/>
      <c r="B980" s="16"/>
      <c r="C980" s="16"/>
      <c r="D980" s="16"/>
      <c r="E980" s="16"/>
      <c r="F980" s="16"/>
      <c r="G980" s="381"/>
      <c r="I980" s="16"/>
      <c r="J980" s="16"/>
      <c r="K980" s="16"/>
      <c r="L980" s="16"/>
      <c r="M980" s="16"/>
      <c r="N980" s="16"/>
      <c r="O980" s="16"/>
      <c r="Q980" s="382"/>
    </row>
    <row r="981" spans="1:17" ht="17.25" customHeight="1" x14ac:dyDescent="0.25">
      <c r="A981" s="16"/>
      <c r="B981" s="16"/>
      <c r="C981" s="16"/>
      <c r="D981" s="16"/>
      <c r="E981" s="16"/>
      <c r="F981" s="16"/>
      <c r="G981" s="381"/>
      <c r="I981" s="16"/>
      <c r="J981" s="16"/>
      <c r="K981" s="16"/>
      <c r="L981" s="16"/>
      <c r="M981" s="16"/>
      <c r="N981" s="16"/>
      <c r="O981" s="16"/>
      <c r="Q981" s="382"/>
    </row>
    <row r="982" spans="1:17" ht="17.25" customHeight="1" x14ac:dyDescent="0.25">
      <c r="A982" s="16"/>
      <c r="B982" s="16"/>
      <c r="C982" s="16"/>
      <c r="D982" s="16"/>
      <c r="E982" s="16"/>
      <c r="F982" s="16"/>
      <c r="G982" s="381"/>
      <c r="I982" s="16"/>
      <c r="J982" s="16"/>
      <c r="K982" s="16"/>
      <c r="L982" s="16"/>
      <c r="M982" s="16"/>
      <c r="N982" s="16"/>
      <c r="O982" s="16"/>
      <c r="Q982" s="382"/>
    </row>
    <row r="983" spans="1:17" ht="17.25" customHeight="1" x14ac:dyDescent="0.25">
      <c r="A983" s="16"/>
      <c r="B983" s="16"/>
      <c r="C983" s="16"/>
      <c r="D983" s="16"/>
      <c r="E983" s="16"/>
      <c r="F983" s="16"/>
      <c r="G983" s="381"/>
      <c r="I983" s="16"/>
      <c r="J983" s="16"/>
      <c r="K983" s="16"/>
      <c r="L983" s="16"/>
      <c r="M983" s="16"/>
      <c r="N983" s="16"/>
      <c r="O983" s="16"/>
      <c r="Q983" s="382"/>
    </row>
    <row r="984" spans="1:17" ht="17.25" customHeight="1" x14ac:dyDescent="0.25">
      <c r="A984" s="16"/>
      <c r="B984" s="16"/>
      <c r="C984" s="16"/>
      <c r="D984" s="16"/>
      <c r="E984" s="16"/>
      <c r="F984" s="16"/>
      <c r="G984" s="381"/>
      <c r="I984" s="16"/>
      <c r="J984" s="16"/>
      <c r="K984" s="16"/>
      <c r="L984" s="16"/>
      <c r="M984" s="16"/>
      <c r="N984" s="16"/>
      <c r="O984" s="16"/>
      <c r="Q984" s="382"/>
    </row>
    <row r="985" spans="1:17" ht="17.25" customHeight="1" x14ac:dyDescent="0.25">
      <c r="A985" s="16"/>
      <c r="B985" s="16"/>
      <c r="C985" s="16"/>
      <c r="D985" s="16"/>
      <c r="E985" s="16"/>
      <c r="F985" s="16"/>
      <c r="G985" s="381"/>
      <c r="I985" s="16"/>
      <c r="J985" s="16"/>
      <c r="K985" s="16"/>
      <c r="L985" s="16"/>
      <c r="M985" s="16"/>
      <c r="N985" s="16"/>
      <c r="O985" s="16"/>
      <c r="Q985" s="382"/>
    </row>
    <row r="986" spans="1:17" ht="17.25" customHeight="1" x14ac:dyDescent="0.25">
      <c r="A986" s="16"/>
      <c r="B986" s="16"/>
      <c r="C986" s="16"/>
      <c r="D986" s="16"/>
      <c r="E986" s="16"/>
      <c r="F986" s="16"/>
      <c r="G986" s="381"/>
      <c r="I986" s="16"/>
      <c r="J986" s="16"/>
      <c r="K986" s="16"/>
      <c r="L986" s="16"/>
      <c r="M986" s="16"/>
      <c r="N986" s="16"/>
      <c r="O986" s="16"/>
      <c r="Q986" s="382"/>
    </row>
    <row r="987" spans="1:17" ht="17.25" customHeight="1" x14ac:dyDescent="0.25">
      <c r="A987" s="16"/>
      <c r="B987" s="16"/>
      <c r="C987" s="16"/>
      <c r="D987" s="16"/>
      <c r="E987" s="16"/>
      <c r="F987" s="16"/>
      <c r="G987" s="381"/>
      <c r="I987" s="16"/>
      <c r="J987" s="16"/>
      <c r="K987" s="16"/>
      <c r="L987" s="16"/>
      <c r="M987" s="16"/>
      <c r="N987" s="16"/>
      <c r="O987" s="16"/>
      <c r="Q987" s="382"/>
    </row>
    <row r="988" spans="1:17" ht="17.25" customHeight="1" x14ac:dyDescent="0.25">
      <c r="A988" s="16"/>
      <c r="B988" s="16"/>
      <c r="C988" s="16"/>
      <c r="D988" s="16"/>
      <c r="E988" s="16"/>
      <c r="F988" s="16"/>
      <c r="G988" s="381"/>
      <c r="I988" s="16"/>
      <c r="J988" s="16"/>
      <c r="K988" s="16"/>
      <c r="L988" s="16"/>
      <c r="M988" s="16"/>
      <c r="N988" s="16"/>
      <c r="O988" s="16"/>
      <c r="Q988" s="382"/>
    </row>
    <row r="989" spans="1:17" ht="17.25" customHeight="1" x14ac:dyDescent="0.25">
      <c r="A989" s="16"/>
      <c r="B989" s="16"/>
      <c r="C989" s="16"/>
      <c r="D989" s="16"/>
      <c r="E989" s="16"/>
      <c r="F989" s="16"/>
      <c r="G989" s="381"/>
      <c r="I989" s="16"/>
      <c r="J989" s="16"/>
      <c r="K989" s="16"/>
      <c r="L989" s="16"/>
      <c r="M989" s="16"/>
      <c r="N989" s="16"/>
      <c r="O989" s="16"/>
      <c r="Q989" s="382"/>
    </row>
    <row r="990" spans="1:17" ht="17.25" customHeight="1" x14ac:dyDescent="0.25">
      <c r="A990" s="16"/>
      <c r="B990" s="16"/>
      <c r="C990" s="16"/>
      <c r="D990" s="16"/>
      <c r="E990" s="16"/>
      <c r="F990" s="16"/>
      <c r="G990" s="381"/>
      <c r="I990" s="16"/>
      <c r="J990" s="16"/>
      <c r="K990" s="16"/>
      <c r="L990" s="16"/>
      <c r="M990" s="16"/>
      <c r="N990" s="16"/>
      <c r="O990" s="16"/>
      <c r="Q990" s="382"/>
    </row>
    <row r="991" spans="1:17" ht="17.25" customHeight="1" x14ac:dyDescent="0.25">
      <c r="A991" s="16"/>
      <c r="B991" s="16"/>
      <c r="C991" s="16"/>
      <c r="D991" s="16"/>
      <c r="E991" s="16"/>
      <c r="F991" s="16"/>
      <c r="G991" s="381"/>
      <c r="I991" s="16"/>
      <c r="J991" s="16"/>
      <c r="K991" s="16"/>
      <c r="L991" s="16"/>
      <c r="M991" s="16"/>
      <c r="N991" s="16"/>
      <c r="O991" s="16"/>
      <c r="Q991" s="382"/>
    </row>
    <row r="992" spans="1:17" ht="17.25" customHeight="1" x14ac:dyDescent="0.25">
      <c r="A992" s="16"/>
      <c r="B992" s="16"/>
      <c r="C992" s="16"/>
      <c r="D992" s="16"/>
      <c r="E992" s="16"/>
      <c r="F992" s="16"/>
      <c r="G992" s="381"/>
      <c r="I992" s="16"/>
      <c r="J992" s="16"/>
      <c r="K992" s="16"/>
      <c r="L992" s="16"/>
      <c r="M992" s="16"/>
      <c r="N992" s="16"/>
      <c r="O992" s="16"/>
      <c r="Q992" s="382"/>
    </row>
    <row r="993" spans="1:17" ht="17.25" customHeight="1" x14ac:dyDescent="0.25">
      <c r="A993" s="16"/>
      <c r="B993" s="16"/>
      <c r="C993" s="16"/>
      <c r="D993" s="16"/>
      <c r="E993" s="16"/>
      <c r="F993" s="16"/>
      <c r="G993" s="381"/>
      <c r="I993" s="16"/>
      <c r="J993" s="16"/>
      <c r="K993" s="16"/>
      <c r="L993" s="16"/>
      <c r="M993" s="16"/>
      <c r="N993" s="16"/>
      <c r="O993" s="16"/>
      <c r="Q993" s="382"/>
    </row>
    <row r="994" spans="1:17" ht="17.25" customHeight="1" x14ac:dyDescent="0.25">
      <c r="A994" s="16"/>
      <c r="B994" s="16"/>
      <c r="C994" s="16"/>
      <c r="D994" s="16"/>
      <c r="E994" s="16"/>
      <c r="F994" s="16"/>
      <c r="G994" s="381"/>
      <c r="I994" s="16"/>
      <c r="J994" s="16"/>
      <c r="K994" s="16"/>
      <c r="L994" s="16"/>
      <c r="M994" s="16"/>
      <c r="N994" s="16"/>
      <c r="O994" s="16"/>
      <c r="Q994" s="382"/>
    </row>
    <row r="995" spans="1:17" ht="17.25" customHeight="1" x14ac:dyDescent="0.25">
      <c r="A995" s="16"/>
      <c r="B995" s="16"/>
      <c r="C995" s="16"/>
      <c r="D995" s="16"/>
      <c r="E995" s="16"/>
      <c r="F995" s="16"/>
      <c r="G995" s="381"/>
      <c r="I995" s="16"/>
      <c r="J995" s="16"/>
      <c r="K995" s="16"/>
      <c r="L995" s="16"/>
      <c r="M995" s="16"/>
      <c r="N995" s="16"/>
      <c r="O995" s="16"/>
      <c r="Q995" s="382"/>
    </row>
    <row r="996" spans="1:17" ht="17.25" customHeight="1" x14ac:dyDescent="0.25">
      <c r="A996" s="16"/>
      <c r="B996" s="16"/>
      <c r="C996" s="16"/>
      <c r="D996" s="16"/>
      <c r="E996" s="16"/>
      <c r="F996" s="16"/>
      <c r="G996" s="381"/>
      <c r="I996" s="16"/>
      <c r="J996" s="16"/>
      <c r="K996" s="16"/>
      <c r="L996" s="16"/>
      <c r="M996" s="16"/>
      <c r="N996" s="16"/>
      <c r="O996" s="16"/>
      <c r="Q996" s="382"/>
    </row>
    <row r="997" spans="1:17" ht="17.25" customHeight="1" x14ac:dyDescent="0.25">
      <c r="A997" s="16"/>
      <c r="B997" s="16"/>
      <c r="C997" s="16"/>
      <c r="D997" s="16"/>
      <c r="E997" s="16"/>
      <c r="F997" s="16"/>
      <c r="G997" s="381"/>
      <c r="I997" s="16"/>
      <c r="J997" s="16"/>
      <c r="K997" s="16"/>
      <c r="L997" s="16"/>
      <c r="M997" s="16"/>
      <c r="N997" s="16"/>
      <c r="O997" s="16"/>
      <c r="Q997" s="382"/>
    </row>
    <row r="998" spans="1:17" ht="17.25" customHeight="1" x14ac:dyDescent="0.25">
      <c r="A998" s="16"/>
      <c r="B998" s="16"/>
      <c r="C998" s="16"/>
      <c r="D998" s="16"/>
      <c r="E998" s="16"/>
      <c r="F998" s="16"/>
      <c r="G998" s="381"/>
      <c r="I998" s="16"/>
      <c r="J998" s="16"/>
      <c r="K998" s="16"/>
      <c r="L998" s="16"/>
      <c r="M998" s="16"/>
      <c r="N998" s="16"/>
      <c r="O998" s="16"/>
      <c r="Q998" s="382"/>
    </row>
    <row r="999" spans="1:17" ht="17.25" customHeight="1" x14ac:dyDescent="0.25">
      <c r="A999" s="16"/>
      <c r="B999" s="16"/>
      <c r="C999" s="16"/>
      <c r="D999" s="16"/>
      <c r="E999" s="16"/>
      <c r="F999" s="16"/>
      <c r="G999" s="381"/>
      <c r="I999" s="16"/>
      <c r="J999" s="16"/>
      <c r="K999" s="16"/>
      <c r="L999" s="16"/>
      <c r="M999" s="16"/>
      <c r="N999" s="16"/>
      <c r="O999" s="16"/>
      <c r="Q999" s="382"/>
    </row>
    <row r="1000" spans="1:17" ht="17.25" customHeight="1" x14ac:dyDescent="0.25">
      <c r="A1000" s="16"/>
      <c r="B1000" s="16"/>
      <c r="C1000" s="16"/>
      <c r="D1000" s="16"/>
      <c r="E1000" s="16"/>
      <c r="F1000" s="16"/>
      <c r="G1000" s="381"/>
      <c r="I1000" s="16"/>
      <c r="J1000" s="16"/>
      <c r="K1000" s="16"/>
      <c r="L1000" s="16"/>
      <c r="M1000" s="16"/>
      <c r="N1000" s="16"/>
      <c r="O1000" s="16"/>
      <c r="Q1000" s="382"/>
    </row>
    <row r="1001" spans="1:17" ht="17.25" customHeight="1" x14ac:dyDescent="0.25">
      <c r="A1001" s="16"/>
      <c r="B1001" s="16"/>
      <c r="C1001" s="16"/>
      <c r="D1001" s="16"/>
      <c r="E1001" s="16"/>
      <c r="F1001" s="16"/>
      <c r="G1001" s="381"/>
      <c r="I1001" s="16"/>
      <c r="J1001" s="16"/>
      <c r="K1001" s="16"/>
      <c r="L1001" s="16"/>
      <c r="M1001" s="16"/>
      <c r="N1001" s="16"/>
      <c r="O1001" s="16"/>
      <c r="Q1001" s="382"/>
    </row>
    <row r="1002" spans="1:17" ht="17.25" customHeight="1" x14ac:dyDescent="0.25">
      <c r="A1002" s="16"/>
      <c r="B1002" s="16"/>
      <c r="C1002" s="16"/>
      <c r="D1002" s="16"/>
      <c r="E1002" s="16"/>
      <c r="F1002" s="16"/>
      <c r="G1002" s="381"/>
      <c r="I1002" s="16"/>
      <c r="J1002" s="16"/>
      <c r="K1002" s="16"/>
      <c r="L1002" s="16"/>
      <c r="M1002" s="16"/>
      <c r="N1002" s="16"/>
      <c r="O1002" s="16"/>
      <c r="Q1002" s="382"/>
    </row>
    <row r="1003" spans="1:17" ht="17.25" customHeight="1" x14ac:dyDescent="0.25">
      <c r="A1003" s="16"/>
      <c r="B1003" s="16"/>
      <c r="C1003" s="16"/>
      <c r="D1003" s="16"/>
      <c r="E1003" s="16"/>
      <c r="F1003" s="16"/>
      <c r="G1003" s="381"/>
      <c r="I1003" s="16"/>
      <c r="J1003" s="16"/>
      <c r="K1003" s="16"/>
      <c r="L1003" s="16"/>
      <c r="M1003" s="16"/>
      <c r="N1003" s="16"/>
      <c r="O1003" s="16"/>
      <c r="Q1003" s="382"/>
    </row>
    <row r="1004" spans="1:17" ht="17.25" customHeight="1" x14ac:dyDescent="0.25">
      <c r="A1004" s="16"/>
      <c r="B1004" s="16"/>
      <c r="C1004" s="16"/>
      <c r="D1004" s="16"/>
      <c r="E1004" s="16"/>
      <c r="F1004" s="16"/>
      <c r="G1004" s="381"/>
      <c r="I1004" s="16"/>
      <c r="J1004" s="16"/>
      <c r="K1004" s="16"/>
      <c r="L1004" s="16"/>
      <c r="M1004" s="16"/>
      <c r="N1004" s="16"/>
      <c r="O1004" s="16"/>
      <c r="Q1004" s="382"/>
    </row>
    <row r="1005" spans="1:17" ht="17.25" customHeight="1" x14ac:dyDescent="0.25">
      <c r="A1005" s="16"/>
      <c r="B1005" s="16"/>
      <c r="C1005" s="16"/>
      <c r="D1005" s="16"/>
      <c r="E1005" s="16"/>
      <c r="F1005" s="16"/>
      <c r="G1005" s="381"/>
      <c r="I1005" s="16"/>
      <c r="J1005" s="16"/>
      <c r="K1005" s="16"/>
      <c r="L1005" s="16"/>
      <c r="M1005" s="16"/>
      <c r="N1005" s="16"/>
      <c r="O1005" s="16"/>
      <c r="Q1005" s="382"/>
    </row>
    <row r="1006" spans="1:17" ht="17.25" customHeight="1" x14ac:dyDescent="0.25">
      <c r="A1006" s="16"/>
      <c r="B1006" s="16"/>
      <c r="C1006" s="16"/>
      <c r="D1006" s="16"/>
      <c r="E1006" s="16"/>
      <c r="F1006" s="16"/>
      <c r="G1006" s="381"/>
      <c r="I1006" s="16"/>
      <c r="J1006" s="16"/>
      <c r="K1006" s="16"/>
      <c r="L1006" s="16"/>
      <c r="M1006" s="16"/>
      <c r="N1006" s="16"/>
      <c r="O1006" s="16"/>
      <c r="Q1006" s="382"/>
    </row>
    <row r="1007" spans="1:17" ht="17.25" customHeight="1" x14ac:dyDescent="0.25">
      <c r="A1007" s="16"/>
      <c r="B1007" s="16"/>
      <c r="C1007" s="16"/>
      <c r="D1007" s="16"/>
      <c r="E1007" s="16"/>
      <c r="F1007" s="16"/>
      <c r="G1007" s="381"/>
      <c r="I1007" s="16"/>
      <c r="J1007" s="16"/>
      <c r="K1007" s="16"/>
      <c r="L1007" s="16"/>
      <c r="M1007" s="16"/>
      <c r="N1007" s="16"/>
      <c r="O1007" s="16"/>
      <c r="Q1007" s="382"/>
    </row>
    <row r="1008" spans="1:17" ht="17.25" customHeight="1" x14ac:dyDescent="0.25">
      <c r="A1008" s="16"/>
      <c r="B1008" s="16"/>
      <c r="C1008" s="16"/>
      <c r="D1008" s="16"/>
      <c r="E1008" s="16"/>
      <c r="F1008" s="16"/>
      <c r="G1008" s="381"/>
      <c r="I1008" s="16"/>
      <c r="J1008" s="16"/>
      <c r="K1008" s="16"/>
      <c r="L1008" s="16"/>
      <c r="M1008" s="16"/>
      <c r="N1008" s="16"/>
      <c r="O1008" s="16"/>
      <c r="Q1008" s="382"/>
    </row>
    <row r="1009" spans="1:17" ht="17.25" customHeight="1" x14ac:dyDescent="0.25">
      <c r="A1009" s="16"/>
      <c r="B1009" s="16"/>
      <c r="C1009" s="16"/>
      <c r="D1009" s="16"/>
      <c r="E1009" s="16"/>
      <c r="F1009" s="16"/>
      <c r="G1009" s="381"/>
      <c r="I1009" s="16"/>
      <c r="J1009" s="16"/>
      <c r="K1009" s="16"/>
      <c r="L1009" s="16"/>
      <c r="M1009" s="16"/>
      <c r="N1009" s="16"/>
      <c r="O1009" s="16"/>
      <c r="Q1009" s="382"/>
    </row>
    <row r="1010" spans="1:17" ht="17.25" customHeight="1" x14ac:dyDescent="0.25">
      <c r="A1010" s="16"/>
      <c r="B1010" s="16"/>
      <c r="C1010" s="16"/>
      <c r="D1010" s="16"/>
      <c r="E1010" s="16"/>
      <c r="F1010" s="16"/>
      <c r="G1010" s="381"/>
      <c r="I1010" s="16"/>
      <c r="J1010" s="16"/>
      <c r="K1010" s="16"/>
      <c r="L1010" s="16"/>
      <c r="M1010" s="16"/>
      <c r="N1010" s="16"/>
      <c r="O1010" s="16"/>
      <c r="Q1010" s="382"/>
    </row>
    <row r="1011" spans="1:17" ht="17.25" customHeight="1" x14ac:dyDescent="0.25">
      <c r="A1011" s="16"/>
      <c r="B1011" s="16"/>
      <c r="C1011" s="16"/>
      <c r="D1011" s="16"/>
      <c r="E1011" s="16"/>
      <c r="F1011" s="16"/>
      <c r="G1011" s="381"/>
      <c r="I1011" s="16"/>
      <c r="J1011" s="16"/>
      <c r="K1011" s="16"/>
      <c r="L1011" s="16"/>
      <c r="M1011" s="16"/>
      <c r="N1011" s="16"/>
      <c r="O1011" s="16"/>
      <c r="Q1011" s="382"/>
    </row>
    <row r="1012" spans="1:17" ht="17.25" customHeight="1" x14ac:dyDescent="0.25">
      <c r="A1012" s="16"/>
      <c r="B1012" s="16"/>
      <c r="C1012" s="16"/>
      <c r="D1012" s="16"/>
      <c r="E1012" s="16"/>
      <c r="F1012" s="16"/>
      <c r="G1012" s="381"/>
      <c r="I1012" s="16"/>
      <c r="J1012" s="16"/>
      <c r="K1012" s="16"/>
      <c r="L1012" s="16"/>
      <c r="M1012" s="16"/>
      <c r="N1012" s="16"/>
      <c r="O1012" s="16"/>
      <c r="Q1012" s="382"/>
    </row>
    <row r="1013" spans="1:17" ht="17.25" customHeight="1" x14ac:dyDescent="0.25">
      <c r="A1013" s="16"/>
      <c r="B1013" s="16"/>
      <c r="C1013" s="16"/>
      <c r="D1013" s="16"/>
      <c r="E1013" s="16"/>
      <c r="F1013" s="16"/>
      <c r="G1013" s="381"/>
      <c r="I1013" s="16"/>
      <c r="J1013" s="16"/>
      <c r="K1013" s="16"/>
      <c r="L1013" s="16"/>
      <c r="M1013" s="16"/>
      <c r="N1013" s="16"/>
      <c r="O1013" s="16"/>
      <c r="Q1013" s="382"/>
    </row>
    <row r="1014" spans="1:17" ht="17.25" customHeight="1" x14ac:dyDescent="0.25">
      <c r="A1014" s="16"/>
      <c r="B1014" s="16"/>
      <c r="C1014" s="16"/>
      <c r="D1014" s="16"/>
      <c r="E1014" s="16"/>
      <c r="F1014" s="16"/>
      <c r="G1014" s="381"/>
      <c r="I1014" s="16"/>
      <c r="J1014" s="16"/>
      <c r="K1014" s="16"/>
      <c r="L1014" s="16"/>
      <c r="M1014" s="16"/>
      <c r="N1014" s="16"/>
      <c r="O1014" s="16"/>
      <c r="Q1014" s="382"/>
    </row>
    <row r="1015" spans="1:17" ht="17.25" customHeight="1" x14ac:dyDescent="0.25">
      <c r="A1015" s="16"/>
      <c r="B1015" s="16"/>
      <c r="C1015" s="16"/>
      <c r="D1015" s="16"/>
      <c r="E1015" s="16"/>
      <c r="F1015" s="16"/>
      <c r="G1015" s="381"/>
      <c r="I1015" s="16"/>
      <c r="J1015" s="16"/>
      <c r="K1015" s="16"/>
      <c r="L1015" s="16"/>
      <c r="M1015" s="16"/>
      <c r="N1015" s="16"/>
      <c r="O1015" s="16"/>
      <c r="Q1015" s="382"/>
    </row>
    <row r="1016" spans="1:17" ht="17.25" customHeight="1" x14ac:dyDescent="0.25">
      <c r="A1016" s="16"/>
      <c r="B1016" s="16"/>
      <c r="C1016" s="16"/>
      <c r="D1016" s="16"/>
      <c r="E1016" s="16"/>
      <c r="F1016" s="16"/>
      <c r="G1016" s="381"/>
      <c r="I1016" s="16"/>
      <c r="J1016" s="16"/>
      <c r="K1016" s="16"/>
      <c r="L1016" s="16"/>
      <c r="M1016" s="16"/>
      <c r="N1016" s="16"/>
      <c r="O1016" s="16"/>
      <c r="Q1016" s="382"/>
    </row>
    <row r="1017" spans="1:17" ht="17.25" customHeight="1" x14ac:dyDescent="0.25">
      <c r="A1017" s="16"/>
      <c r="B1017" s="16"/>
      <c r="C1017" s="16"/>
      <c r="D1017" s="16"/>
      <c r="E1017" s="16"/>
      <c r="F1017" s="16"/>
      <c r="G1017" s="381"/>
      <c r="I1017" s="16"/>
      <c r="J1017" s="16"/>
      <c r="K1017" s="16"/>
      <c r="L1017" s="16"/>
      <c r="M1017" s="16"/>
      <c r="N1017" s="16"/>
      <c r="O1017" s="16"/>
      <c r="Q1017" s="382"/>
    </row>
    <row r="1018" spans="1:17" ht="17.25" customHeight="1" x14ac:dyDescent="0.25">
      <c r="A1018" s="16"/>
      <c r="B1018" s="16"/>
      <c r="C1018" s="16"/>
      <c r="D1018" s="16"/>
      <c r="E1018" s="16"/>
      <c r="F1018" s="16"/>
      <c r="G1018" s="381"/>
      <c r="I1018" s="16"/>
      <c r="J1018" s="16"/>
      <c r="K1018" s="16"/>
      <c r="L1018" s="16"/>
      <c r="M1018" s="16"/>
      <c r="N1018" s="16"/>
      <c r="O1018" s="16"/>
      <c r="Q1018" s="382"/>
    </row>
    <row r="1019" spans="1:17" ht="17.25" customHeight="1" x14ac:dyDescent="0.25">
      <c r="A1019" s="16"/>
      <c r="B1019" s="16"/>
      <c r="C1019" s="16"/>
      <c r="D1019" s="16"/>
      <c r="E1019" s="16"/>
      <c r="F1019" s="16"/>
      <c r="G1019" s="381"/>
      <c r="I1019" s="16"/>
      <c r="J1019" s="16"/>
      <c r="K1019" s="16"/>
      <c r="L1019" s="16"/>
      <c r="M1019" s="16"/>
      <c r="N1019" s="16"/>
      <c r="O1019" s="16"/>
      <c r="Q1019" s="382"/>
    </row>
    <row r="1020" spans="1:17" ht="17.25" customHeight="1" x14ac:dyDescent="0.25">
      <c r="A1020" s="16"/>
      <c r="B1020" s="16"/>
      <c r="C1020" s="16"/>
      <c r="D1020" s="16"/>
      <c r="E1020" s="16"/>
      <c r="F1020" s="16"/>
      <c r="G1020" s="381"/>
      <c r="I1020" s="16"/>
      <c r="J1020" s="16"/>
      <c r="K1020" s="16"/>
      <c r="L1020" s="16"/>
      <c r="M1020" s="16"/>
      <c r="N1020" s="16"/>
      <c r="O1020" s="16"/>
      <c r="Q1020" s="382"/>
    </row>
    <row r="1021" spans="1:17" ht="17.25" customHeight="1" x14ac:dyDescent="0.25">
      <c r="A1021" s="16"/>
      <c r="B1021" s="16"/>
      <c r="C1021" s="16"/>
      <c r="D1021" s="16"/>
      <c r="E1021" s="16"/>
      <c r="F1021" s="16"/>
      <c r="G1021" s="381"/>
      <c r="I1021" s="16"/>
      <c r="J1021" s="16"/>
      <c r="K1021" s="16"/>
      <c r="L1021" s="16"/>
      <c r="M1021" s="16"/>
      <c r="N1021" s="16"/>
      <c r="O1021" s="16"/>
      <c r="Q1021" s="382"/>
    </row>
    <row r="1022" spans="1:17" ht="17.25" customHeight="1" x14ac:dyDescent="0.25">
      <c r="A1022" s="16"/>
      <c r="B1022" s="16"/>
      <c r="C1022" s="16"/>
      <c r="D1022" s="16"/>
      <c r="E1022" s="16"/>
      <c r="F1022" s="16"/>
      <c r="G1022" s="381"/>
      <c r="I1022" s="16"/>
      <c r="J1022" s="16"/>
      <c r="K1022" s="16"/>
      <c r="L1022" s="16"/>
      <c r="M1022" s="16"/>
      <c r="N1022" s="16"/>
      <c r="O1022" s="16"/>
      <c r="Q1022" s="382"/>
    </row>
    <row r="1023" spans="1:17" ht="17.25" customHeight="1" x14ac:dyDescent="0.25">
      <c r="A1023" s="16"/>
      <c r="B1023" s="16"/>
      <c r="C1023" s="16"/>
      <c r="D1023" s="16"/>
      <c r="E1023" s="16"/>
      <c r="F1023" s="16"/>
      <c r="G1023" s="381"/>
      <c r="I1023" s="16"/>
      <c r="J1023" s="16"/>
      <c r="K1023" s="16"/>
      <c r="L1023" s="16"/>
      <c r="M1023" s="16"/>
      <c r="N1023" s="16"/>
      <c r="O1023" s="16"/>
      <c r="Q1023" s="382"/>
    </row>
    <row r="1024" spans="1:17" ht="17.25" customHeight="1" x14ac:dyDescent="0.25">
      <c r="A1024" s="16"/>
      <c r="B1024" s="16"/>
      <c r="C1024" s="16"/>
      <c r="D1024" s="16"/>
      <c r="E1024" s="16"/>
      <c r="F1024" s="16"/>
      <c r="G1024" s="381"/>
      <c r="I1024" s="16"/>
      <c r="J1024" s="16"/>
      <c r="K1024" s="16"/>
      <c r="L1024" s="16"/>
      <c r="M1024" s="16"/>
      <c r="N1024" s="16"/>
      <c r="O1024" s="16"/>
      <c r="Q1024" s="382"/>
    </row>
    <row r="1025" spans="1:17" ht="17.25" customHeight="1" x14ac:dyDescent="0.25">
      <c r="A1025" s="16"/>
      <c r="B1025" s="16"/>
      <c r="C1025" s="16"/>
      <c r="D1025" s="16"/>
      <c r="E1025" s="16"/>
      <c r="F1025" s="16"/>
      <c r="G1025" s="381"/>
      <c r="I1025" s="16"/>
      <c r="J1025" s="16"/>
      <c r="K1025" s="16"/>
      <c r="L1025" s="16"/>
      <c r="M1025" s="16"/>
      <c r="N1025" s="16"/>
      <c r="O1025" s="16"/>
      <c r="Q1025" s="382"/>
    </row>
    <row r="1026" spans="1:17" ht="17.25" customHeight="1" x14ac:dyDescent="0.25">
      <c r="A1026" s="16"/>
      <c r="B1026" s="16"/>
      <c r="C1026" s="16"/>
      <c r="D1026" s="16"/>
      <c r="E1026" s="16"/>
      <c r="F1026" s="16"/>
      <c r="G1026" s="381"/>
      <c r="I1026" s="16"/>
      <c r="J1026" s="16"/>
      <c r="K1026" s="16"/>
      <c r="L1026" s="16"/>
      <c r="M1026" s="16"/>
      <c r="N1026" s="16"/>
      <c r="O1026" s="16"/>
      <c r="Q1026" s="382"/>
    </row>
    <row r="1027" spans="1:17" ht="17.25" customHeight="1" x14ac:dyDescent="0.25">
      <c r="A1027" s="16"/>
      <c r="B1027" s="16"/>
      <c r="C1027" s="16"/>
      <c r="D1027" s="16"/>
      <c r="E1027" s="16"/>
      <c r="F1027" s="16"/>
      <c r="G1027" s="381"/>
      <c r="I1027" s="16"/>
      <c r="J1027" s="16"/>
      <c r="K1027" s="16"/>
      <c r="L1027" s="16"/>
      <c r="M1027" s="16"/>
      <c r="N1027" s="16"/>
      <c r="O1027" s="16"/>
      <c r="Q1027" s="382"/>
    </row>
    <row r="1028" spans="1:17" ht="17.25" customHeight="1" x14ac:dyDescent="0.25">
      <c r="A1028" s="16"/>
      <c r="B1028" s="16"/>
      <c r="C1028" s="16"/>
      <c r="D1028" s="16"/>
      <c r="E1028" s="16"/>
      <c r="F1028" s="16"/>
      <c r="G1028" s="381"/>
      <c r="I1028" s="16"/>
      <c r="J1028" s="16"/>
      <c r="K1028" s="16"/>
      <c r="L1028" s="16"/>
      <c r="M1028" s="16"/>
      <c r="N1028" s="16"/>
      <c r="O1028" s="16"/>
      <c r="Q1028" s="382"/>
    </row>
    <row r="1029" spans="1:17" ht="17.25" customHeight="1" x14ac:dyDescent="0.25">
      <c r="A1029" s="16"/>
      <c r="B1029" s="16"/>
      <c r="C1029" s="16"/>
      <c r="D1029" s="16"/>
      <c r="E1029" s="16"/>
      <c r="F1029" s="16"/>
      <c r="G1029" s="381"/>
      <c r="I1029" s="16"/>
      <c r="J1029" s="16"/>
      <c r="K1029" s="16"/>
      <c r="L1029" s="16"/>
      <c r="M1029" s="16"/>
      <c r="N1029" s="16"/>
      <c r="O1029" s="16"/>
      <c r="Q1029" s="382"/>
    </row>
    <row r="1030" spans="1:17" ht="17.25" customHeight="1" x14ac:dyDescent="0.25">
      <c r="A1030" s="16"/>
      <c r="B1030" s="16"/>
      <c r="C1030" s="16"/>
      <c r="D1030" s="16"/>
      <c r="E1030" s="16"/>
      <c r="F1030" s="16"/>
      <c r="G1030" s="381"/>
      <c r="I1030" s="16"/>
      <c r="J1030" s="16"/>
      <c r="K1030" s="16"/>
      <c r="L1030" s="16"/>
      <c r="M1030" s="16"/>
      <c r="N1030" s="16"/>
      <c r="O1030" s="16"/>
      <c r="Q1030" s="382"/>
    </row>
    <row r="1031" spans="1:17" ht="17.25" customHeight="1" x14ac:dyDescent="0.25">
      <c r="A1031" s="16"/>
      <c r="B1031" s="16"/>
      <c r="C1031" s="16"/>
      <c r="D1031" s="16"/>
      <c r="E1031" s="16"/>
      <c r="F1031" s="16"/>
      <c r="G1031" s="381"/>
      <c r="I1031" s="16"/>
      <c r="J1031" s="16"/>
      <c r="K1031" s="16"/>
      <c r="L1031" s="16"/>
      <c r="M1031" s="16"/>
      <c r="N1031" s="16"/>
      <c r="O1031" s="16"/>
      <c r="Q1031" s="382"/>
    </row>
    <row r="1032" spans="1:17" ht="17.25" customHeight="1" x14ac:dyDescent="0.25">
      <c r="A1032" s="16"/>
      <c r="B1032" s="16"/>
      <c r="C1032" s="16"/>
      <c r="D1032" s="16"/>
      <c r="E1032" s="16"/>
      <c r="F1032" s="16"/>
      <c r="G1032" s="381"/>
      <c r="I1032" s="16"/>
      <c r="J1032" s="16"/>
      <c r="K1032" s="16"/>
      <c r="L1032" s="16"/>
      <c r="M1032" s="16"/>
      <c r="N1032" s="16"/>
      <c r="O1032" s="16"/>
      <c r="Q1032" s="382"/>
    </row>
    <row r="1033" spans="1:17" ht="17.25" customHeight="1" x14ac:dyDescent="0.25">
      <c r="A1033" s="16"/>
      <c r="B1033" s="16"/>
      <c r="C1033" s="16"/>
      <c r="D1033" s="16"/>
      <c r="E1033" s="16"/>
      <c r="F1033" s="16"/>
      <c r="G1033" s="381"/>
      <c r="I1033" s="16"/>
      <c r="J1033" s="16"/>
      <c r="K1033" s="16"/>
      <c r="L1033" s="16"/>
      <c r="M1033" s="16"/>
      <c r="N1033" s="16"/>
      <c r="O1033" s="16"/>
      <c r="Q1033" s="382"/>
    </row>
    <row r="1034" spans="1:17" ht="17.25" customHeight="1" x14ac:dyDescent="0.25">
      <c r="A1034" s="16"/>
      <c r="B1034" s="16"/>
      <c r="C1034" s="16"/>
      <c r="D1034" s="16"/>
      <c r="E1034" s="16"/>
      <c r="F1034" s="16"/>
      <c r="G1034" s="381"/>
      <c r="I1034" s="16"/>
      <c r="J1034" s="16"/>
      <c r="K1034" s="16"/>
      <c r="L1034" s="16"/>
      <c r="M1034" s="16"/>
      <c r="N1034" s="16"/>
      <c r="O1034" s="16"/>
      <c r="Q1034" s="382"/>
    </row>
    <row r="1035" spans="1:17" ht="17.25" customHeight="1" x14ac:dyDescent="0.25">
      <c r="A1035" s="16"/>
      <c r="B1035" s="16"/>
      <c r="C1035" s="16"/>
      <c r="D1035" s="16"/>
      <c r="E1035" s="16"/>
      <c r="F1035" s="16"/>
      <c r="G1035" s="381"/>
      <c r="I1035" s="16"/>
      <c r="J1035" s="16"/>
      <c r="K1035" s="16"/>
      <c r="L1035" s="16"/>
      <c r="M1035" s="16"/>
      <c r="N1035" s="16"/>
      <c r="O1035" s="16"/>
      <c r="Q1035" s="382"/>
    </row>
    <row r="1036" spans="1:17" ht="17.25" customHeight="1" x14ac:dyDescent="0.25">
      <c r="A1036" s="16"/>
      <c r="B1036" s="16"/>
      <c r="C1036" s="16"/>
      <c r="D1036" s="16"/>
      <c r="E1036" s="16"/>
      <c r="F1036" s="16"/>
      <c r="G1036" s="381"/>
      <c r="I1036" s="16"/>
      <c r="J1036" s="16"/>
      <c r="K1036" s="16"/>
      <c r="L1036" s="16"/>
      <c r="M1036" s="16"/>
      <c r="N1036" s="16"/>
      <c r="O1036" s="16"/>
      <c r="Q1036" s="382"/>
    </row>
    <row r="1037" spans="1:17" ht="17.25" customHeight="1" x14ac:dyDescent="0.25">
      <c r="A1037" s="16"/>
      <c r="B1037" s="16"/>
      <c r="C1037" s="16"/>
      <c r="D1037" s="16"/>
      <c r="E1037" s="16"/>
      <c r="F1037" s="16"/>
      <c r="G1037" s="381"/>
      <c r="I1037" s="16"/>
      <c r="J1037" s="16"/>
      <c r="K1037" s="16"/>
      <c r="L1037" s="16"/>
      <c r="M1037" s="16"/>
      <c r="N1037" s="16"/>
      <c r="O1037" s="16"/>
      <c r="Q1037" s="382"/>
    </row>
    <row r="1038" spans="1:17" ht="17.25" customHeight="1" x14ac:dyDescent="0.25">
      <c r="A1038" s="16"/>
      <c r="B1038" s="16"/>
      <c r="C1038" s="16"/>
      <c r="D1038" s="16"/>
      <c r="E1038" s="16"/>
      <c r="F1038" s="16"/>
      <c r="G1038" s="381"/>
      <c r="I1038" s="16"/>
      <c r="J1038" s="16"/>
      <c r="K1038" s="16"/>
      <c r="L1038" s="16"/>
      <c r="M1038" s="16"/>
      <c r="N1038" s="16"/>
      <c r="O1038" s="16"/>
      <c r="Q1038" s="382"/>
    </row>
    <row r="1039" spans="1:17" ht="17.25" customHeight="1" x14ac:dyDescent="0.25">
      <c r="A1039" s="16"/>
      <c r="B1039" s="16"/>
      <c r="C1039" s="16"/>
      <c r="D1039" s="16"/>
      <c r="E1039" s="16"/>
      <c r="F1039" s="16"/>
      <c r="G1039" s="381"/>
      <c r="I1039" s="16"/>
      <c r="J1039" s="16"/>
      <c r="K1039" s="16"/>
      <c r="L1039" s="16"/>
      <c r="M1039" s="16"/>
      <c r="N1039" s="16"/>
      <c r="O1039" s="16"/>
      <c r="Q1039" s="382"/>
    </row>
    <row r="1040" spans="1:17" ht="17.25" customHeight="1" x14ac:dyDescent="0.25">
      <c r="A1040" s="16"/>
      <c r="B1040" s="16"/>
      <c r="C1040" s="16"/>
      <c r="D1040" s="16"/>
      <c r="E1040" s="16"/>
      <c r="F1040" s="16"/>
      <c r="G1040" s="381"/>
      <c r="I1040" s="16"/>
      <c r="J1040" s="16"/>
      <c r="K1040" s="16"/>
      <c r="L1040" s="16"/>
      <c r="M1040" s="16"/>
      <c r="N1040" s="16"/>
      <c r="O1040" s="16"/>
    </row>
    <row r="1041" spans="1:2" ht="17.25" customHeight="1" x14ac:dyDescent="0.25">
      <c r="A1041" s="16"/>
      <c r="B1041" s="16"/>
    </row>
    <row r="1042" spans="1:2" ht="17.25" customHeight="1" x14ac:dyDescent="0.25">
      <c r="A1042" s="16"/>
      <c r="B1042" s="16"/>
    </row>
    <row r="1043" spans="1:2" ht="17.25" customHeight="1" x14ac:dyDescent="0.25">
      <c r="A1043" s="16"/>
      <c r="B1043" s="16"/>
    </row>
    <row r="1044" spans="1:2" ht="17.25" customHeight="1" x14ac:dyDescent="0.25">
      <c r="A1044" s="16"/>
      <c r="B1044" s="16"/>
    </row>
    <row r="1045" spans="1:2" ht="17.25" customHeight="1" x14ac:dyDescent="0.25">
      <c r="A1045" s="16"/>
      <c r="B1045" s="16"/>
    </row>
    <row r="1046" spans="1:2" ht="17.25" customHeight="1" x14ac:dyDescent="0.25">
      <c r="A1046" s="16"/>
      <c r="B1046" s="16"/>
    </row>
    <row r="1047" spans="1:2" ht="17.25" customHeight="1" x14ac:dyDescent="0.25">
      <c r="A1047" s="16"/>
      <c r="B1047" s="16"/>
    </row>
    <row r="1048" spans="1:2" ht="17.25" customHeight="1" x14ac:dyDescent="0.25">
      <c r="A1048" s="16"/>
      <c r="B1048" s="16"/>
    </row>
    <row r="1049" spans="1:2" ht="17.25" customHeight="1" x14ac:dyDescent="0.25">
      <c r="A1049" s="16"/>
      <c r="B1049" s="16"/>
    </row>
    <row r="1050" spans="1:2" ht="17.25" customHeight="1" x14ac:dyDescent="0.25">
      <c r="A1050" s="16"/>
      <c r="B1050" s="16"/>
    </row>
    <row r="1051" spans="1:2" ht="17.25" customHeight="1" x14ac:dyDescent="0.25">
      <c r="A1051" s="16"/>
      <c r="B1051" s="16"/>
    </row>
    <row r="1052" spans="1:2" ht="17.25" customHeight="1" x14ac:dyDescent="0.25">
      <c r="A1052" s="16"/>
      <c r="B1052" s="16"/>
    </row>
    <row r="1053" spans="1:2" ht="17.25" customHeight="1" x14ac:dyDescent="0.25">
      <c r="A1053" s="16"/>
      <c r="B1053" s="16"/>
    </row>
    <row r="1054" spans="1:2" ht="17.25" customHeight="1" x14ac:dyDescent="0.25">
      <c r="A1054" s="16"/>
      <c r="B1054" s="16"/>
    </row>
    <row r="1055" spans="1:2" ht="17.25" customHeight="1" x14ac:dyDescent="0.25">
      <c r="A1055" s="16"/>
      <c r="B1055" s="16"/>
    </row>
    <row r="1056" spans="1:2" ht="17.25" customHeight="1" x14ac:dyDescent="0.25">
      <c r="A1056" s="16"/>
      <c r="B1056" s="16"/>
    </row>
    <row r="1057" spans="1:2" ht="17.25" customHeight="1" x14ac:dyDescent="0.25">
      <c r="A1057" s="16"/>
      <c r="B1057" s="16"/>
    </row>
    <row r="1058" spans="1:2" ht="17.25" customHeight="1" x14ac:dyDescent="0.25">
      <c r="A1058" s="16"/>
      <c r="B1058" s="16"/>
    </row>
  </sheetData>
  <sheetProtection sheet="1" objects="1" scenarios="1"/>
  <mergeCells count="35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I5:P5"/>
    <mergeCell ref="A7:B16"/>
    <mergeCell ref="A18:B27"/>
    <mergeCell ref="A30:B30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2:G3"/>
    <mergeCell ref="A5:B6"/>
    <mergeCell ref="C5:C6"/>
    <mergeCell ref="D5:D6"/>
    <mergeCell ref="E5:G5"/>
  </mergeCells>
  <pageMargins left="0" right="0" top="0" bottom="0" header="0.511811023622047" footer="0.511811023622047"/>
  <pageSetup paperSize="9" scale="44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J1040"/>
  <sheetViews>
    <sheetView zoomScale="75" zoomScaleNormal="7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O9" sqref="AO9"/>
    </sheetView>
  </sheetViews>
  <sheetFormatPr defaultColWidth="9.140625" defaultRowHeight="15" x14ac:dyDescent="0.25"/>
  <cols>
    <col min="1" max="1" width="23.7109375" style="15" customWidth="1"/>
    <col min="2" max="2" width="24.140625" style="15" customWidth="1"/>
    <col min="3" max="3" width="38.140625" style="15" customWidth="1"/>
    <col min="4" max="4" width="11.7109375" style="15" customWidth="1"/>
    <col min="5" max="43" width="16.140625" style="15" customWidth="1"/>
    <col min="44" max="44" width="11.28515625" style="15" customWidth="1"/>
    <col min="45" max="45" width="3.42578125" style="15" customWidth="1"/>
    <col min="46" max="46" width="10" style="15" customWidth="1"/>
    <col min="47" max="1024" width="9.140625" style="15"/>
  </cols>
  <sheetData>
    <row r="1" spans="1:46" ht="17.2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</row>
    <row r="2" spans="1:46" ht="17.25" customHeight="1" x14ac:dyDescent="0.2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</row>
    <row r="3" spans="1:46" ht="27" customHeight="1" x14ac:dyDescent="0.25">
      <c r="A3" s="636" t="s">
        <v>124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  <c r="AD3" s="636"/>
      <c r="AE3" s="636"/>
      <c r="AF3" s="636"/>
      <c r="AG3" s="636"/>
      <c r="AH3" s="636"/>
      <c r="AI3" s="636"/>
      <c r="AJ3" s="636"/>
      <c r="AK3" s="636"/>
      <c r="AL3" s="636"/>
      <c r="AM3" s="636"/>
      <c r="AN3" s="636"/>
      <c r="AO3" s="636"/>
      <c r="AP3" s="499"/>
      <c r="AQ3" s="500"/>
    </row>
    <row r="4" spans="1:46" ht="21.75" customHeight="1" x14ac:dyDescent="0.25">
      <c r="A4" s="80"/>
      <c r="B4" s="16"/>
      <c r="C4" s="16"/>
      <c r="D4" s="16"/>
      <c r="E4" s="501" t="s">
        <v>3</v>
      </c>
      <c r="F4" s="502" t="s">
        <v>4</v>
      </c>
      <c r="G4" s="503" t="s">
        <v>269</v>
      </c>
      <c r="H4" s="501" t="s">
        <v>3</v>
      </c>
      <c r="I4" s="502" t="s">
        <v>4</v>
      </c>
      <c r="J4" s="503" t="s">
        <v>269</v>
      </c>
      <c r="K4" s="501" t="s">
        <v>3</v>
      </c>
      <c r="L4" s="502" t="s">
        <v>4</v>
      </c>
      <c r="M4" s="503" t="s">
        <v>269</v>
      </c>
      <c r="N4" s="501" t="s">
        <v>3</v>
      </c>
      <c r="O4" s="502" t="s">
        <v>4</v>
      </c>
      <c r="P4" s="503" t="s">
        <v>269</v>
      </c>
      <c r="Q4" s="501" t="s">
        <v>3</v>
      </c>
      <c r="R4" s="502" t="s">
        <v>4</v>
      </c>
      <c r="S4" s="503" t="s">
        <v>269</v>
      </c>
      <c r="T4" s="501" t="s">
        <v>3</v>
      </c>
      <c r="U4" s="502" t="s">
        <v>4</v>
      </c>
      <c r="V4" s="503" t="s">
        <v>269</v>
      </c>
      <c r="W4" s="501" t="s">
        <v>3</v>
      </c>
      <c r="X4" s="502" t="s">
        <v>4</v>
      </c>
      <c r="Y4" s="503" t="s">
        <v>269</v>
      </c>
      <c r="Z4" s="501" t="s">
        <v>3</v>
      </c>
      <c r="AA4" s="502" t="s">
        <v>4</v>
      </c>
      <c r="AB4" s="503" t="s">
        <v>269</v>
      </c>
      <c r="AC4" s="501" t="s">
        <v>3</v>
      </c>
      <c r="AD4" s="502" t="s">
        <v>4</v>
      </c>
      <c r="AE4" s="503" t="s">
        <v>269</v>
      </c>
      <c r="AF4" s="501" t="s">
        <v>3</v>
      </c>
      <c r="AG4" s="502" t="s">
        <v>4</v>
      </c>
      <c r="AH4" s="503" t="s">
        <v>269</v>
      </c>
      <c r="AI4" s="501" t="s">
        <v>3</v>
      </c>
      <c r="AJ4" s="502" t="s">
        <v>4</v>
      </c>
      <c r="AK4" s="503" t="s">
        <v>269</v>
      </c>
      <c r="AL4" s="501" t="s">
        <v>3</v>
      </c>
      <c r="AM4" s="502" t="s">
        <v>4</v>
      </c>
      <c r="AN4" s="503" t="s">
        <v>269</v>
      </c>
      <c r="AO4" s="501" t="s">
        <v>3</v>
      </c>
      <c r="AP4" s="502" t="s">
        <v>4</v>
      </c>
      <c r="AQ4" s="504" t="s">
        <v>269</v>
      </c>
    </row>
    <row r="5" spans="1:46" ht="15" customHeight="1" x14ac:dyDescent="0.25">
      <c r="A5" s="610" t="s">
        <v>18</v>
      </c>
      <c r="B5" s="610"/>
      <c r="C5" s="611" t="s">
        <v>2</v>
      </c>
      <c r="D5" s="637" t="s">
        <v>130</v>
      </c>
      <c r="E5" s="638">
        <f>'Orçamento Familiar'!E5:E6</f>
        <v>46023</v>
      </c>
      <c r="F5" s="638"/>
      <c r="G5" s="638"/>
      <c r="H5" s="638">
        <f>'Orçamento Familiar'!F5:F6</f>
        <v>46054</v>
      </c>
      <c r="I5" s="638"/>
      <c r="J5" s="638"/>
      <c r="K5" s="638">
        <f>'Orçamento Familiar'!G5:G6</f>
        <v>46082</v>
      </c>
      <c r="L5" s="638"/>
      <c r="M5" s="638"/>
      <c r="N5" s="638">
        <f>'Orçamento Familiar'!H5:H6</f>
        <v>46113</v>
      </c>
      <c r="O5" s="638"/>
      <c r="P5" s="638"/>
      <c r="Q5" s="638">
        <f>'Orçamento Familiar'!I5:I6</f>
        <v>46143</v>
      </c>
      <c r="R5" s="638"/>
      <c r="S5" s="638"/>
      <c r="T5" s="638">
        <f>'Orçamento Familiar'!J5:J6</f>
        <v>46174</v>
      </c>
      <c r="U5" s="638"/>
      <c r="V5" s="638"/>
      <c r="W5" s="638">
        <f>'Orçamento Familiar'!K5:K6</f>
        <v>46204</v>
      </c>
      <c r="X5" s="638"/>
      <c r="Y5" s="638"/>
      <c r="Z5" s="638">
        <f>'Orçamento Familiar'!L5:L6</f>
        <v>46235</v>
      </c>
      <c r="AA5" s="638"/>
      <c r="AB5" s="638"/>
      <c r="AC5" s="638">
        <f>'Orçamento Familiar'!M5:M6</f>
        <v>46266</v>
      </c>
      <c r="AD5" s="638"/>
      <c r="AE5" s="638"/>
      <c r="AF5" s="638">
        <f>'Orçamento Familiar'!N5:N6</f>
        <v>46296</v>
      </c>
      <c r="AG5" s="638"/>
      <c r="AH5" s="638"/>
      <c r="AI5" s="638">
        <f>'Orçamento Familiar'!O5:O6</f>
        <v>46327</v>
      </c>
      <c r="AJ5" s="638"/>
      <c r="AK5" s="638"/>
      <c r="AL5" s="638">
        <f>'Orçamento Familiar'!P5:P6</f>
        <v>46357</v>
      </c>
      <c r="AM5" s="638"/>
      <c r="AN5" s="638"/>
      <c r="AO5" s="638" t="s">
        <v>11</v>
      </c>
      <c r="AP5" s="638"/>
      <c r="AQ5" s="638"/>
    </row>
    <row r="6" spans="1:46" ht="17.25" customHeight="1" x14ac:dyDescent="0.25">
      <c r="A6" s="610"/>
      <c r="B6" s="610"/>
      <c r="C6" s="611"/>
      <c r="D6" s="637"/>
      <c r="E6" s="638"/>
      <c r="F6" s="638"/>
      <c r="G6" s="638"/>
      <c r="H6" s="638"/>
      <c r="I6" s="638"/>
      <c r="J6" s="638"/>
      <c r="K6" s="638"/>
      <c r="L6" s="638"/>
      <c r="M6" s="638"/>
      <c r="N6" s="638"/>
      <c r="O6" s="638"/>
      <c r="P6" s="638"/>
      <c r="Q6" s="638"/>
      <c r="R6" s="638"/>
      <c r="S6" s="638"/>
      <c r="T6" s="638"/>
      <c r="U6" s="638"/>
      <c r="V6" s="638"/>
      <c r="W6" s="638"/>
      <c r="X6" s="638"/>
      <c r="Y6" s="638"/>
      <c r="Z6" s="638"/>
      <c r="AA6" s="638"/>
      <c r="AB6" s="638"/>
      <c r="AC6" s="638"/>
      <c r="AD6" s="638"/>
      <c r="AE6" s="638"/>
      <c r="AF6" s="638"/>
      <c r="AG6" s="638"/>
      <c r="AH6" s="638"/>
      <c r="AI6" s="638"/>
      <c r="AJ6" s="638"/>
      <c r="AK6" s="638"/>
      <c r="AL6" s="638"/>
      <c r="AM6" s="638"/>
      <c r="AN6" s="638"/>
      <c r="AO6" s="638"/>
      <c r="AP6" s="638"/>
      <c r="AQ6" s="638"/>
    </row>
    <row r="7" spans="1:46" ht="17.25" customHeight="1" x14ac:dyDescent="0.25">
      <c r="A7" s="615" t="s">
        <v>1</v>
      </c>
      <c r="B7" s="615"/>
      <c r="C7" s="505" t="str">
        <f>'Orçamento Familiar'!C7</f>
        <v>Prebenda</v>
      </c>
      <c r="D7" s="506"/>
      <c r="E7" s="507">
        <f>'Orçamento Familiar'!E7</f>
        <v>7216</v>
      </c>
      <c r="F7" s="508">
        <f>Jan!F7</f>
        <v>6296</v>
      </c>
      <c r="G7" s="509">
        <f t="shared" ref="G7:G15" si="0">F7-E7</f>
        <v>-920</v>
      </c>
      <c r="H7" s="510">
        <f>'Orçamento Familiar'!F7</f>
        <v>7216</v>
      </c>
      <c r="I7" s="508">
        <f>Fev!F7</f>
        <v>5716</v>
      </c>
      <c r="J7" s="509">
        <f t="shared" ref="J7:J15" si="1">I7-H7</f>
        <v>-1500</v>
      </c>
      <c r="K7" s="392">
        <f>'Orçamento Familiar'!G7</f>
        <v>7216</v>
      </c>
      <c r="L7" s="508">
        <f>Mar!F7</f>
        <v>5716</v>
      </c>
      <c r="M7" s="509">
        <f t="shared" ref="M7:M15" si="2">L7-K7</f>
        <v>-1500</v>
      </c>
      <c r="N7" s="392">
        <f>'Orçamento Familiar'!H7</f>
        <v>7216</v>
      </c>
      <c r="O7" s="508">
        <f>Abr!F7</f>
        <v>0</v>
      </c>
      <c r="P7" s="509">
        <f t="shared" ref="P7:P15" si="3">O7-N7</f>
        <v>-7216</v>
      </c>
      <c r="Q7" s="392">
        <f>'Orçamento Familiar'!I7</f>
        <v>7216</v>
      </c>
      <c r="R7" s="508">
        <f>Mai!F7</f>
        <v>0</v>
      </c>
      <c r="S7" s="509">
        <f t="shared" ref="S7:S15" si="4">R7-Q7</f>
        <v>-7216</v>
      </c>
      <c r="T7" s="392">
        <f>'Orçamento Familiar'!J7</f>
        <v>7216</v>
      </c>
      <c r="U7" s="508">
        <f>Jun!F7</f>
        <v>0</v>
      </c>
      <c r="V7" s="509">
        <f t="shared" ref="V7:V15" si="5">U7-T7</f>
        <v>-7216</v>
      </c>
      <c r="W7" s="392">
        <f>'Orçamento Familiar'!K7</f>
        <v>7216</v>
      </c>
      <c r="X7" s="508">
        <f>Jul!F7</f>
        <v>0</v>
      </c>
      <c r="Y7" s="509">
        <f t="shared" ref="Y7:Y15" si="6">X7-W7</f>
        <v>-7216</v>
      </c>
      <c r="Z7" s="392">
        <f>'Orçamento Familiar'!L7</f>
        <v>7216</v>
      </c>
      <c r="AA7" s="508">
        <f>Ago!F7</f>
        <v>0</v>
      </c>
      <c r="AB7" s="509">
        <f t="shared" ref="AB7:AB15" si="7">AA7-Z7</f>
        <v>-7216</v>
      </c>
      <c r="AC7" s="392">
        <f>'Orçamento Familiar'!M7</f>
        <v>7216</v>
      </c>
      <c r="AD7" s="508">
        <f>Set!F7</f>
        <v>0</v>
      </c>
      <c r="AE7" s="509">
        <f t="shared" ref="AE7:AE15" si="8">AD7-AC7</f>
        <v>-7216</v>
      </c>
      <c r="AF7" s="392">
        <f>'Orçamento Familiar'!N7</f>
        <v>7216</v>
      </c>
      <c r="AG7" s="508">
        <f>Out!F7</f>
        <v>0</v>
      </c>
      <c r="AH7" s="509">
        <f t="shared" ref="AH7:AH15" si="9">AG7-AF7</f>
        <v>-7216</v>
      </c>
      <c r="AI7" s="392">
        <f>'Orçamento Familiar'!O7</f>
        <v>7216</v>
      </c>
      <c r="AJ7" s="508">
        <f>Nov!F7</f>
        <v>0</v>
      </c>
      <c r="AK7" s="509">
        <f t="shared" ref="AK7:AK15" si="10">AJ7-AI7</f>
        <v>-7216</v>
      </c>
      <c r="AL7" s="392">
        <f>'Orçamento Familiar'!P7</f>
        <v>7216</v>
      </c>
      <c r="AM7" s="508">
        <f>Dez!F7</f>
        <v>0</v>
      </c>
      <c r="AN7" s="509">
        <f t="shared" ref="AN7:AN15" si="11">AM7-AL7</f>
        <v>-7216</v>
      </c>
      <c r="AO7" s="511">
        <f t="shared" ref="AO7:AO15" si="12">E7+H7+K7+N7+Q7+T7+W7+Z7+AC7+AF7+AI7+AL7</f>
        <v>86592</v>
      </c>
      <c r="AP7" s="512">
        <f t="shared" ref="AP7:AP15" si="13">F7+I7+L7+O7+R7+U7+X7+AA7+AD7+AG7+AJ7+AM7</f>
        <v>17728</v>
      </c>
      <c r="AQ7" s="509">
        <f t="shared" ref="AQ7:AQ15" si="14">AP7-AO7</f>
        <v>-68864</v>
      </c>
    </row>
    <row r="8" spans="1:46" ht="17.25" customHeight="1" x14ac:dyDescent="0.25">
      <c r="A8" s="615"/>
      <c r="B8" s="615"/>
      <c r="C8" s="513" t="str">
        <f>'Orçamento Familiar'!C8</f>
        <v>Inglês</v>
      </c>
      <c r="D8" s="506"/>
      <c r="E8" s="514">
        <f>'Orçamento Familiar'!E8</f>
        <v>340</v>
      </c>
      <c r="F8" s="515">
        <f>Jan!F8</f>
        <v>335</v>
      </c>
      <c r="G8" s="516">
        <f t="shared" si="0"/>
        <v>-5</v>
      </c>
      <c r="H8" s="510">
        <f>'Orçamento Familiar'!F8</f>
        <v>340</v>
      </c>
      <c r="I8" s="508">
        <f>Fev!F8</f>
        <v>335</v>
      </c>
      <c r="J8" s="516">
        <f t="shared" si="1"/>
        <v>-5</v>
      </c>
      <c r="K8" s="392">
        <f>'Orçamento Familiar'!G8</f>
        <v>335</v>
      </c>
      <c r="L8" s="508">
        <f>Mar!F8</f>
        <v>200</v>
      </c>
      <c r="M8" s="516">
        <f t="shared" si="2"/>
        <v>-135</v>
      </c>
      <c r="N8" s="392">
        <f>'Orçamento Familiar'!H8</f>
        <v>335</v>
      </c>
      <c r="O8" s="508">
        <f>Abr!F8</f>
        <v>0</v>
      </c>
      <c r="P8" s="516">
        <f t="shared" si="3"/>
        <v>-335</v>
      </c>
      <c r="Q8" s="392">
        <f>'Orçamento Familiar'!I8</f>
        <v>335</v>
      </c>
      <c r="R8" s="508">
        <f>Mai!F8</f>
        <v>0</v>
      </c>
      <c r="S8" s="516">
        <f t="shared" si="4"/>
        <v>-335</v>
      </c>
      <c r="T8" s="392">
        <f>'Orçamento Familiar'!J8</f>
        <v>335</v>
      </c>
      <c r="U8" s="508">
        <f>Jun!F8</f>
        <v>0</v>
      </c>
      <c r="V8" s="516">
        <f t="shared" si="5"/>
        <v>-335</v>
      </c>
      <c r="W8" s="392">
        <f>'Orçamento Familiar'!K8</f>
        <v>335</v>
      </c>
      <c r="X8" s="508">
        <f>Jul!F8</f>
        <v>0</v>
      </c>
      <c r="Y8" s="516">
        <f t="shared" si="6"/>
        <v>-335</v>
      </c>
      <c r="Z8" s="392">
        <f>'Orçamento Familiar'!L8</f>
        <v>335</v>
      </c>
      <c r="AA8" s="508">
        <f>Ago!F8</f>
        <v>0</v>
      </c>
      <c r="AB8" s="516">
        <f t="shared" si="7"/>
        <v>-335</v>
      </c>
      <c r="AC8" s="392">
        <f>'Orçamento Familiar'!M8</f>
        <v>335</v>
      </c>
      <c r="AD8" s="508">
        <f>Set!F8</f>
        <v>0</v>
      </c>
      <c r="AE8" s="516">
        <f t="shared" si="8"/>
        <v>-335</v>
      </c>
      <c r="AF8" s="392">
        <f>'Orçamento Familiar'!N8</f>
        <v>335</v>
      </c>
      <c r="AG8" s="508">
        <f>Out!F8</f>
        <v>0</v>
      </c>
      <c r="AH8" s="516">
        <f t="shared" si="9"/>
        <v>-335</v>
      </c>
      <c r="AI8" s="392">
        <f>'Orçamento Familiar'!O8</f>
        <v>335</v>
      </c>
      <c r="AJ8" s="508">
        <f>Nov!F8</f>
        <v>0</v>
      </c>
      <c r="AK8" s="516">
        <f t="shared" si="10"/>
        <v>-335</v>
      </c>
      <c r="AL8" s="392">
        <f>'Orçamento Familiar'!P8</f>
        <v>335</v>
      </c>
      <c r="AM8" s="508">
        <f>Dez!F8</f>
        <v>0</v>
      </c>
      <c r="AN8" s="516">
        <f t="shared" si="11"/>
        <v>-335</v>
      </c>
      <c r="AO8" s="511">
        <f t="shared" si="12"/>
        <v>4030</v>
      </c>
      <c r="AP8" s="512">
        <f t="shared" si="13"/>
        <v>870</v>
      </c>
      <c r="AQ8" s="516">
        <f t="shared" si="14"/>
        <v>-3160</v>
      </c>
    </row>
    <row r="9" spans="1:46" ht="17.25" customHeight="1" x14ac:dyDescent="0.25">
      <c r="A9" s="615"/>
      <c r="B9" s="615"/>
      <c r="C9" s="513" t="str">
        <f>'Orçamento Familiar'!C9</f>
        <v>13º Salário</v>
      </c>
      <c r="D9" s="506"/>
      <c r="E9" s="514">
        <f>'Orçamento Familiar'!E9</f>
        <v>0</v>
      </c>
      <c r="F9" s="515">
        <f>Jan!F9</f>
        <v>0</v>
      </c>
      <c r="G9" s="516">
        <f t="shared" si="0"/>
        <v>0</v>
      </c>
      <c r="H9" s="510">
        <f>'Orçamento Familiar'!F9</f>
        <v>0</v>
      </c>
      <c r="I9" s="508">
        <f>Fev!F9</f>
        <v>0</v>
      </c>
      <c r="J9" s="516">
        <f t="shared" si="1"/>
        <v>0</v>
      </c>
      <c r="K9" s="392">
        <f>'Orçamento Familiar'!G9</f>
        <v>0</v>
      </c>
      <c r="L9" s="508">
        <f>Mar!F9</f>
        <v>0</v>
      </c>
      <c r="M9" s="516">
        <f t="shared" si="2"/>
        <v>0</v>
      </c>
      <c r="N9" s="392">
        <f>'Orçamento Familiar'!H9</f>
        <v>0</v>
      </c>
      <c r="O9" s="508">
        <f>Abr!F9</f>
        <v>0</v>
      </c>
      <c r="P9" s="516">
        <f t="shared" si="3"/>
        <v>0</v>
      </c>
      <c r="Q9" s="392">
        <f>'Orçamento Familiar'!I9</f>
        <v>0</v>
      </c>
      <c r="R9" s="508">
        <f>Mai!F9</f>
        <v>0</v>
      </c>
      <c r="S9" s="516">
        <f t="shared" si="4"/>
        <v>0</v>
      </c>
      <c r="T9" s="392">
        <f>'Orçamento Familiar'!J9</f>
        <v>0</v>
      </c>
      <c r="U9" s="508">
        <f>Jun!F9</f>
        <v>0</v>
      </c>
      <c r="V9" s="516">
        <f t="shared" si="5"/>
        <v>0</v>
      </c>
      <c r="W9" s="392">
        <f>'Orçamento Familiar'!K9</f>
        <v>0</v>
      </c>
      <c r="X9" s="508">
        <f>Jul!F9</f>
        <v>0</v>
      </c>
      <c r="Y9" s="516">
        <f t="shared" si="6"/>
        <v>0</v>
      </c>
      <c r="Z9" s="392">
        <f>'Orçamento Familiar'!L9</f>
        <v>0</v>
      </c>
      <c r="AA9" s="508">
        <f>Ago!F9</f>
        <v>0</v>
      </c>
      <c r="AB9" s="516">
        <f t="shared" si="7"/>
        <v>0</v>
      </c>
      <c r="AC9" s="392">
        <f>'Orçamento Familiar'!M9</f>
        <v>0</v>
      </c>
      <c r="AD9" s="508">
        <f>Set!F9</f>
        <v>0</v>
      </c>
      <c r="AE9" s="516">
        <f t="shared" si="8"/>
        <v>0</v>
      </c>
      <c r="AF9" s="392">
        <f>'Orçamento Familiar'!N9</f>
        <v>0</v>
      </c>
      <c r="AG9" s="508">
        <f>Out!F9</f>
        <v>0</v>
      </c>
      <c r="AH9" s="516">
        <f t="shared" si="9"/>
        <v>0</v>
      </c>
      <c r="AI9" s="392">
        <f>'Orçamento Familiar'!O9</f>
        <v>3608</v>
      </c>
      <c r="AJ9" s="508">
        <f>Nov!F9</f>
        <v>0</v>
      </c>
      <c r="AK9" s="516">
        <f t="shared" si="10"/>
        <v>-3608</v>
      </c>
      <c r="AL9" s="392">
        <f>'Orçamento Familiar'!P9</f>
        <v>3608</v>
      </c>
      <c r="AM9" s="508">
        <f>Dez!F9</f>
        <v>0</v>
      </c>
      <c r="AN9" s="516">
        <f t="shared" si="11"/>
        <v>-3608</v>
      </c>
      <c r="AO9" s="511">
        <f t="shared" si="12"/>
        <v>7216</v>
      </c>
      <c r="AP9" s="512">
        <f t="shared" si="13"/>
        <v>0</v>
      </c>
      <c r="AQ9" s="516">
        <f t="shared" si="14"/>
        <v>-7216</v>
      </c>
      <c r="AT9" s="270"/>
    </row>
    <row r="10" spans="1:46" ht="17.25" customHeight="1" x14ac:dyDescent="0.25">
      <c r="A10" s="615"/>
      <c r="B10" s="615"/>
      <c r="C10" s="513" t="str">
        <f>'Orçamento Familiar'!C10</f>
        <v>Renda Extra</v>
      </c>
      <c r="D10" s="506"/>
      <c r="E10" s="514">
        <f>'Orçamento Familiar'!E10</f>
        <v>0</v>
      </c>
      <c r="F10" s="515">
        <f>Jan!F10</f>
        <v>1880</v>
      </c>
      <c r="G10" s="516">
        <f t="shared" si="0"/>
        <v>1880</v>
      </c>
      <c r="H10" s="510">
        <f>'Orçamento Familiar'!F10</f>
        <v>0</v>
      </c>
      <c r="I10" s="508">
        <f>Fev!F10</f>
        <v>1248</v>
      </c>
      <c r="J10" s="516">
        <f t="shared" si="1"/>
        <v>1248</v>
      </c>
      <c r="K10" s="392">
        <f>'Orçamento Familiar'!G10</f>
        <v>0</v>
      </c>
      <c r="L10" s="508">
        <f>Mar!F10</f>
        <v>0</v>
      </c>
      <c r="M10" s="516">
        <f t="shared" si="2"/>
        <v>0</v>
      </c>
      <c r="N10" s="392">
        <f>'Orçamento Familiar'!H10</f>
        <v>0</v>
      </c>
      <c r="O10" s="508">
        <f>Abr!F10</f>
        <v>0</v>
      </c>
      <c r="P10" s="516">
        <f t="shared" si="3"/>
        <v>0</v>
      </c>
      <c r="Q10" s="392">
        <f>'Orçamento Familiar'!I10</f>
        <v>0</v>
      </c>
      <c r="R10" s="508">
        <f>Mai!F10</f>
        <v>0</v>
      </c>
      <c r="S10" s="516">
        <f t="shared" si="4"/>
        <v>0</v>
      </c>
      <c r="T10" s="392">
        <f>'Orçamento Familiar'!J10</f>
        <v>0</v>
      </c>
      <c r="U10" s="508">
        <f>Jun!F10</f>
        <v>0</v>
      </c>
      <c r="V10" s="516">
        <f t="shared" si="5"/>
        <v>0</v>
      </c>
      <c r="W10" s="392">
        <f>'Orçamento Familiar'!K10</f>
        <v>0</v>
      </c>
      <c r="X10" s="508">
        <f>Jul!F10</f>
        <v>0</v>
      </c>
      <c r="Y10" s="516">
        <f t="shared" si="6"/>
        <v>0</v>
      </c>
      <c r="Z10" s="392">
        <f>'Orçamento Familiar'!L10</f>
        <v>0</v>
      </c>
      <c r="AA10" s="508">
        <f>Ago!F10</f>
        <v>0</v>
      </c>
      <c r="AB10" s="516">
        <f t="shared" si="7"/>
        <v>0</v>
      </c>
      <c r="AC10" s="392">
        <f>'Orçamento Familiar'!M10</f>
        <v>0</v>
      </c>
      <c r="AD10" s="508">
        <f>Set!F10</f>
        <v>0</v>
      </c>
      <c r="AE10" s="516">
        <f t="shared" si="8"/>
        <v>0</v>
      </c>
      <c r="AF10" s="392">
        <f>'Orçamento Familiar'!N10</f>
        <v>0</v>
      </c>
      <c r="AG10" s="508">
        <f>Out!F10</f>
        <v>0</v>
      </c>
      <c r="AH10" s="516">
        <f t="shared" si="9"/>
        <v>0</v>
      </c>
      <c r="AI10" s="392">
        <f>'Orçamento Familiar'!O10</f>
        <v>0</v>
      </c>
      <c r="AJ10" s="508">
        <f>Nov!F10</f>
        <v>0</v>
      </c>
      <c r="AK10" s="516">
        <f t="shared" si="10"/>
        <v>0</v>
      </c>
      <c r="AL10" s="392">
        <f>'Orçamento Familiar'!P10</f>
        <v>0</v>
      </c>
      <c r="AM10" s="508">
        <f>Dez!F10</f>
        <v>0</v>
      </c>
      <c r="AN10" s="516">
        <f t="shared" si="11"/>
        <v>0</v>
      </c>
      <c r="AO10" s="511">
        <f t="shared" si="12"/>
        <v>0</v>
      </c>
      <c r="AP10" s="512">
        <f t="shared" si="13"/>
        <v>3128</v>
      </c>
      <c r="AQ10" s="516">
        <f t="shared" si="14"/>
        <v>3128</v>
      </c>
    </row>
    <row r="11" spans="1:46" ht="17.25" customHeight="1" x14ac:dyDescent="0.25">
      <c r="A11" s="615"/>
      <c r="B11" s="615"/>
      <c r="C11" s="513">
        <f>'Orçamento Familiar'!C11</f>
        <v>0</v>
      </c>
      <c r="D11" s="506"/>
      <c r="E11" s="514">
        <f>'Orçamento Familiar'!E11</f>
        <v>0</v>
      </c>
      <c r="F11" s="515">
        <f>Jan!F11</f>
        <v>290</v>
      </c>
      <c r="G11" s="516">
        <f t="shared" si="0"/>
        <v>290</v>
      </c>
      <c r="H11" s="510">
        <f>'Orçamento Familiar'!F11</f>
        <v>0</v>
      </c>
      <c r="I11" s="508">
        <f>Fev!F11</f>
        <v>0</v>
      </c>
      <c r="J11" s="516">
        <f t="shared" si="1"/>
        <v>0</v>
      </c>
      <c r="K11" s="392">
        <f>'Orçamento Familiar'!G11</f>
        <v>0</v>
      </c>
      <c r="L11" s="508">
        <f>Mar!F11</f>
        <v>0</v>
      </c>
      <c r="M11" s="516">
        <f t="shared" si="2"/>
        <v>0</v>
      </c>
      <c r="N11" s="392">
        <f>'Orçamento Familiar'!H11</f>
        <v>0</v>
      </c>
      <c r="O11" s="508">
        <f>Abr!F11</f>
        <v>0</v>
      </c>
      <c r="P11" s="516">
        <f t="shared" si="3"/>
        <v>0</v>
      </c>
      <c r="Q11" s="392">
        <f>'Orçamento Familiar'!I11</f>
        <v>0</v>
      </c>
      <c r="R11" s="508">
        <f>Mai!F11</f>
        <v>0</v>
      </c>
      <c r="S11" s="516">
        <f t="shared" si="4"/>
        <v>0</v>
      </c>
      <c r="T11" s="392">
        <f>'Orçamento Familiar'!J11</f>
        <v>0</v>
      </c>
      <c r="U11" s="508">
        <f>Jun!F11</f>
        <v>0</v>
      </c>
      <c r="V11" s="516">
        <f t="shared" si="5"/>
        <v>0</v>
      </c>
      <c r="W11" s="392">
        <f>'Orçamento Familiar'!K11</f>
        <v>0</v>
      </c>
      <c r="X11" s="508">
        <f>Jul!F11</f>
        <v>0</v>
      </c>
      <c r="Y11" s="516">
        <f t="shared" si="6"/>
        <v>0</v>
      </c>
      <c r="Z11" s="392">
        <f>'Orçamento Familiar'!L11</f>
        <v>0</v>
      </c>
      <c r="AA11" s="508">
        <f>Ago!F11</f>
        <v>0</v>
      </c>
      <c r="AB11" s="516">
        <f t="shared" si="7"/>
        <v>0</v>
      </c>
      <c r="AC11" s="392">
        <f>'Orçamento Familiar'!M11</f>
        <v>0</v>
      </c>
      <c r="AD11" s="508">
        <f>Set!F11</f>
        <v>0</v>
      </c>
      <c r="AE11" s="516">
        <f t="shared" si="8"/>
        <v>0</v>
      </c>
      <c r="AF11" s="392">
        <f>'Orçamento Familiar'!N11</f>
        <v>0</v>
      </c>
      <c r="AG11" s="508">
        <f>Out!F11</f>
        <v>0</v>
      </c>
      <c r="AH11" s="516">
        <f t="shared" si="9"/>
        <v>0</v>
      </c>
      <c r="AI11" s="392">
        <f>'Orçamento Familiar'!O11</f>
        <v>0</v>
      </c>
      <c r="AJ11" s="508">
        <f>Nov!F11</f>
        <v>0</v>
      </c>
      <c r="AK11" s="516">
        <f t="shared" si="10"/>
        <v>0</v>
      </c>
      <c r="AL11" s="392">
        <f>'Orçamento Familiar'!P11</f>
        <v>0</v>
      </c>
      <c r="AM11" s="508">
        <f>Dez!F11</f>
        <v>0</v>
      </c>
      <c r="AN11" s="516">
        <f t="shared" si="11"/>
        <v>0</v>
      </c>
      <c r="AO11" s="511">
        <f t="shared" si="12"/>
        <v>0</v>
      </c>
      <c r="AP11" s="512">
        <f t="shared" si="13"/>
        <v>290</v>
      </c>
      <c r="AQ11" s="516">
        <f t="shared" si="14"/>
        <v>290</v>
      </c>
    </row>
    <row r="12" spans="1:46" ht="17.25" customHeight="1" x14ac:dyDescent="0.25">
      <c r="A12" s="615"/>
      <c r="B12" s="615"/>
      <c r="C12" s="513">
        <f>'Orçamento Familiar'!C12</f>
        <v>0</v>
      </c>
      <c r="D12" s="506"/>
      <c r="E12" s="514">
        <f>'Orçamento Familiar'!E12</f>
        <v>0</v>
      </c>
      <c r="F12" s="515">
        <f>Jan!F12</f>
        <v>0</v>
      </c>
      <c r="G12" s="516">
        <f t="shared" si="0"/>
        <v>0</v>
      </c>
      <c r="H12" s="510">
        <f>'Orçamento Familiar'!F12</f>
        <v>0</v>
      </c>
      <c r="I12" s="508">
        <f>Fev!F12</f>
        <v>0</v>
      </c>
      <c r="J12" s="516">
        <f t="shared" si="1"/>
        <v>0</v>
      </c>
      <c r="K12" s="392">
        <f>'Orçamento Familiar'!G12</f>
        <v>0</v>
      </c>
      <c r="L12" s="508">
        <f>Mar!F12</f>
        <v>0</v>
      </c>
      <c r="M12" s="516">
        <f t="shared" si="2"/>
        <v>0</v>
      </c>
      <c r="N12" s="392">
        <f>'Orçamento Familiar'!H12</f>
        <v>0</v>
      </c>
      <c r="O12" s="508">
        <f>Abr!F12</f>
        <v>0</v>
      </c>
      <c r="P12" s="516">
        <f t="shared" si="3"/>
        <v>0</v>
      </c>
      <c r="Q12" s="392">
        <f>'Orçamento Familiar'!I12</f>
        <v>0</v>
      </c>
      <c r="R12" s="508">
        <f>Mai!F12</f>
        <v>0</v>
      </c>
      <c r="S12" s="516">
        <f t="shared" si="4"/>
        <v>0</v>
      </c>
      <c r="T12" s="392">
        <f>'Orçamento Familiar'!J12</f>
        <v>0</v>
      </c>
      <c r="U12" s="508">
        <f>Jun!F12</f>
        <v>0</v>
      </c>
      <c r="V12" s="516">
        <f t="shared" si="5"/>
        <v>0</v>
      </c>
      <c r="W12" s="392">
        <f>'Orçamento Familiar'!K12</f>
        <v>0</v>
      </c>
      <c r="X12" s="508">
        <f>Jul!F12</f>
        <v>0</v>
      </c>
      <c r="Y12" s="516">
        <f t="shared" si="6"/>
        <v>0</v>
      </c>
      <c r="Z12" s="392">
        <f>'Orçamento Familiar'!L12</f>
        <v>0</v>
      </c>
      <c r="AA12" s="508">
        <f>Ago!F12</f>
        <v>0</v>
      </c>
      <c r="AB12" s="516">
        <f t="shared" si="7"/>
        <v>0</v>
      </c>
      <c r="AC12" s="392">
        <f>'Orçamento Familiar'!M12</f>
        <v>0</v>
      </c>
      <c r="AD12" s="508">
        <f>Set!F12</f>
        <v>0</v>
      </c>
      <c r="AE12" s="516">
        <f t="shared" si="8"/>
        <v>0</v>
      </c>
      <c r="AF12" s="392">
        <f>'Orçamento Familiar'!N12</f>
        <v>0</v>
      </c>
      <c r="AG12" s="508">
        <f>Out!F12</f>
        <v>0</v>
      </c>
      <c r="AH12" s="516">
        <f t="shared" si="9"/>
        <v>0</v>
      </c>
      <c r="AI12" s="392">
        <f>'Orçamento Familiar'!O12</f>
        <v>0</v>
      </c>
      <c r="AJ12" s="508">
        <f>Nov!F12</f>
        <v>0</v>
      </c>
      <c r="AK12" s="516">
        <f t="shared" si="10"/>
        <v>0</v>
      </c>
      <c r="AL12" s="392">
        <f>'Orçamento Familiar'!P12</f>
        <v>0</v>
      </c>
      <c r="AM12" s="508">
        <f>Dez!F12</f>
        <v>0</v>
      </c>
      <c r="AN12" s="516">
        <f t="shared" si="11"/>
        <v>0</v>
      </c>
      <c r="AO12" s="511">
        <f t="shared" si="12"/>
        <v>0</v>
      </c>
      <c r="AP12" s="512">
        <f t="shared" si="13"/>
        <v>0</v>
      </c>
      <c r="AQ12" s="516">
        <f t="shared" si="14"/>
        <v>0</v>
      </c>
    </row>
    <row r="13" spans="1:46" ht="17.25" customHeight="1" x14ac:dyDescent="0.25">
      <c r="A13" s="615"/>
      <c r="B13" s="615"/>
      <c r="C13" s="513">
        <f>'Orçamento Familiar'!C13</f>
        <v>0</v>
      </c>
      <c r="D13" s="506"/>
      <c r="E13" s="514">
        <f>'Orçamento Familiar'!E13</f>
        <v>0</v>
      </c>
      <c r="F13" s="515">
        <f>Jan!F13</f>
        <v>0</v>
      </c>
      <c r="G13" s="516">
        <f t="shared" si="0"/>
        <v>0</v>
      </c>
      <c r="H13" s="510">
        <f>'Orçamento Familiar'!F13</f>
        <v>0</v>
      </c>
      <c r="I13" s="508">
        <f>Fev!F13</f>
        <v>1500</v>
      </c>
      <c r="J13" s="516">
        <f t="shared" si="1"/>
        <v>1500</v>
      </c>
      <c r="K13" s="392">
        <f>'Orçamento Familiar'!G13</f>
        <v>0</v>
      </c>
      <c r="L13" s="508">
        <f>Mar!F13</f>
        <v>128</v>
      </c>
      <c r="M13" s="516">
        <f t="shared" si="2"/>
        <v>128</v>
      </c>
      <c r="N13" s="392">
        <f>'Orçamento Familiar'!H13</f>
        <v>0</v>
      </c>
      <c r="O13" s="508">
        <f>Abr!F13</f>
        <v>0</v>
      </c>
      <c r="P13" s="516">
        <f t="shared" si="3"/>
        <v>0</v>
      </c>
      <c r="Q13" s="392">
        <f>'Orçamento Familiar'!I13</f>
        <v>0</v>
      </c>
      <c r="R13" s="508">
        <f>Mai!F13</f>
        <v>0</v>
      </c>
      <c r="S13" s="516">
        <f t="shared" si="4"/>
        <v>0</v>
      </c>
      <c r="T13" s="392">
        <f>'Orçamento Familiar'!J13</f>
        <v>0</v>
      </c>
      <c r="U13" s="508">
        <f>Jun!F13</f>
        <v>0</v>
      </c>
      <c r="V13" s="516">
        <f t="shared" si="5"/>
        <v>0</v>
      </c>
      <c r="W13" s="392">
        <f>'Orçamento Familiar'!K13</f>
        <v>0</v>
      </c>
      <c r="X13" s="508">
        <f>Jul!F13</f>
        <v>0</v>
      </c>
      <c r="Y13" s="516">
        <f t="shared" si="6"/>
        <v>0</v>
      </c>
      <c r="Z13" s="392">
        <f>'Orçamento Familiar'!L13</f>
        <v>0</v>
      </c>
      <c r="AA13" s="508">
        <f>Ago!F13</f>
        <v>0</v>
      </c>
      <c r="AB13" s="516">
        <f t="shared" si="7"/>
        <v>0</v>
      </c>
      <c r="AC13" s="392">
        <f>'Orçamento Familiar'!M13</f>
        <v>0</v>
      </c>
      <c r="AD13" s="508">
        <f>Set!F13</f>
        <v>0</v>
      </c>
      <c r="AE13" s="516">
        <f t="shared" si="8"/>
        <v>0</v>
      </c>
      <c r="AF13" s="392">
        <f>'Orçamento Familiar'!N13</f>
        <v>0</v>
      </c>
      <c r="AG13" s="508">
        <f>Out!F13</f>
        <v>0</v>
      </c>
      <c r="AH13" s="516">
        <f t="shared" si="9"/>
        <v>0</v>
      </c>
      <c r="AI13" s="392">
        <f>'Orçamento Familiar'!O13</f>
        <v>0</v>
      </c>
      <c r="AJ13" s="508">
        <f>Nov!F13</f>
        <v>0</v>
      </c>
      <c r="AK13" s="516">
        <f t="shared" si="10"/>
        <v>0</v>
      </c>
      <c r="AL13" s="392">
        <f>'Orçamento Familiar'!P13</f>
        <v>0</v>
      </c>
      <c r="AM13" s="508">
        <f>Dez!F13</f>
        <v>0</v>
      </c>
      <c r="AN13" s="516">
        <f t="shared" si="11"/>
        <v>0</v>
      </c>
      <c r="AO13" s="511">
        <f t="shared" si="12"/>
        <v>0</v>
      </c>
      <c r="AP13" s="512">
        <f t="shared" si="13"/>
        <v>1628</v>
      </c>
      <c r="AQ13" s="516">
        <f t="shared" si="14"/>
        <v>1628</v>
      </c>
    </row>
    <row r="14" spans="1:46" ht="17.25" customHeight="1" x14ac:dyDescent="0.25">
      <c r="A14" s="615"/>
      <c r="B14" s="615"/>
      <c r="C14" s="513">
        <f>'Orçamento Familiar'!C14</f>
        <v>0</v>
      </c>
      <c r="D14" s="506"/>
      <c r="E14" s="514">
        <f>'Orçamento Familiar'!E14</f>
        <v>0</v>
      </c>
      <c r="F14" s="515">
        <f>Jan!F14</f>
        <v>0</v>
      </c>
      <c r="G14" s="516">
        <f t="shared" si="0"/>
        <v>0</v>
      </c>
      <c r="H14" s="510">
        <f>'Orçamento Familiar'!F14</f>
        <v>0</v>
      </c>
      <c r="I14" s="508">
        <f>Fev!F14</f>
        <v>0</v>
      </c>
      <c r="J14" s="516">
        <f t="shared" si="1"/>
        <v>0</v>
      </c>
      <c r="K14" s="392">
        <f>'Orçamento Familiar'!G14</f>
        <v>0</v>
      </c>
      <c r="L14" s="508">
        <f>Mar!F14</f>
        <v>0</v>
      </c>
      <c r="M14" s="516">
        <f t="shared" si="2"/>
        <v>0</v>
      </c>
      <c r="N14" s="392">
        <f>'Orçamento Familiar'!H14</f>
        <v>0</v>
      </c>
      <c r="O14" s="508">
        <f>Abr!F14</f>
        <v>0</v>
      </c>
      <c r="P14" s="516">
        <f t="shared" si="3"/>
        <v>0</v>
      </c>
      <c r="Q14" s="392">
        <f>'Orçamento Familiar'!I14</f>
        <v>0</v>
      </c>
      <c r="R14" s="508">
        <f>Mai!F14</f>
        <v>0</v>
      </c>
      <c r="S14" s="516">
        <f t="shared" si="4"/>
        <v>0</v>
      </c>
      <c r="T14" s="392">
        <f>'Orçamento Familiar'!J14</f>
        <v>0</v>
      </c>
      <c r="U14" s="508">
        <f>Jun!F14</f>
        <v>0</v>
      </c>
      <c r="V14" s="516">
        <f t="shared" si="5"/>
        <v>0</v>
      </c>
      <c r="W14" s="392">
        <f>'Orçamento Familiar'!K14</f>
        <v>0</v>
      </c>
      <c r="X14" s="508">
        <f>Jul!F14</f>
        <v>0</v>
      </c>
      <c r="Y14" s="516">
        <f t="shared" si="6"/>
        <v>0</v>
      </c>
      <c r="Z14" s="392">
        <f>'Orçamento Familiar'!L14</f>
        <v>0</v>
      </c>
      <c r="AA14" s="508">
        <f>Ago!F14</f>
        <v>0</v>
      </c>
      <c r="AB14" s="516">
        <f t="shared" si="7"/>
        <v>0</v>
      </c>
      <c r="AC14" s="392">
        <f>'Orçamento Familiar'!M14</f>
        <v>0</v>
      </c>
      <c r="AD14" s="508">
        <f>Set!F14</f>
        <v>0</v>
      </c>
      <c r="AE14" s="516">
        <f t="shared" si="8"/>
        <v>0</v>
      </c>
      <c r="AF14" s="392">
        <f>'Orçamento Familiar'!N14</f>
        <v>0</v>
      </c>
      <c r="AG14" s="508">
        <f>Out!F14</f>
        <v>0</v>
      </c>
      <c r="AH14" s="516">
        <f t="shared" si="9"/>
        <v>0</v>
      </c>
      <c r="AI14" s="392">
        <f>'Orçamento Familiar'!O14</f>
        <v>0</v>
      </c>
      <c r="AJ14" s="508">
        <f>Nov!F14</f>
        <v>0</v>
      </c>
      <c r="AK14" s="516">
        <f t="shared" si="10"/>
        <v>0</v>
      </c>
      <c r="AL14" s="392">
        <f>'Orçamento Familiar'!P14</f>
        <v>0</v>
      </c>
      <c r="AM14" s="508">
        <f>Dez!F14</f>
        <v>0</v>
      </c>
      <c r="AN14" s="516">
        <f t="shared" si="11"/>
        <v>0</v>
      </c>
      <c r="AO14" s="511">
        <f t="shared" si="12"/>
        <v>0</v>
      </c>
      <c r="AP14" s="512">
        <f t="shared" si="13"/>
        <v>0</v>
      </c>
      <c r="AQ14" s="516">
        <f t="shared" si="14"/>
        <v>0</v>
      </c>
    </row>
    <row r="15" spans="1:46" ht="17.25" customHeight="1" x14ac:dyDescent="0.25">
      <c r="A15" s="615"/>
      <c r="B15" s="615"/>
      <c r="C15" s="517">
        <f>'Orçamento Familiar'!C15</f>
        <v>0</v>
      </c>
      <c r="D15" s="506"/>
      <c r="E15" s="514">
        <f>'Orçamento Familiar'!E15</f>
        <v>0</v>
      </c>
      <c r="F15" s="515">
        <f>Jan!F15</f>
        <v>0</v>
      </c>
      <c r="G15" s="516">
        <f t="shared" si="0"/>
        <v>0</v>
      </c>
      <c r="H15" s="510">
        <f>'Orçamento Familiar'!F15</f>
        <v>0</v>
      </c>
      <c r="I15" s="508">
        <f>Fev!F15</f>
        <v>0</v>
      </c>
      <c r="J15" s="516">
        <f t="shared" si="1"/>
        <v>0</v>
      </c>
      <c r="K15" s="392">
        <f>'Orçamento Familiar'!G15</f>
        <v>0</v>
      </c>
      <c r="L15" s="508">
        <f>Mar!F15</f>
        <v>0</v>
      </c>
      <c r="M15" s="516">
        <f t="shared" si="2"/>
        <v>0</v>
      </c>
      <c r="N15" s="392">
        <f>'Orçamento Familiar'!H15</f>
        <v>0</v>
      </c>
      <c r="O15" s="508">
        <f>Abr!F15</f>
        <v>0</v>
      </c>
      <c r="P15" s="516">
        <f t="shared" si="3"/>
        <v>0</v>
      </c>
      <c r="Q15" s="392">
        <f>'Orçamento Familiar'!I15</f>
        <v>0</v>
      </c>
      <c r="R15" s="508">
        <f>Mai!F15</f>
        <v>0</v>
      </c>
      <c r="S15" s="516">
        <f t="shared" si="4"/>
        <v>0</v>
      </c>
      <c r="T15" s="392">
        <f>'Orçamento Familiar'!J15</f>
        <v>0</v>
      </c>
      <c r="U15" s="508">
        <f>Jun!F15</f>
        <v>0</v>
      </c>
      <c r="V15" s="516">
        <f t="shared" si="5"/>
        <v>0</v>
      </c>
      <c r="W15" s="392">
        <f>'Orçamento Familiar'!K15</f>
        <v>0</v>
      </c>
      <c r="X15" s="508">
        <f>Jul!F15</f>
        <v>0</v>
      </c>
      <c r="Y15" s="516">
        <f t="shared" si="6"/>
        <v>0</v>
      </c>
      <c r="Z15" s="392">
        <f>'Orçamento Familiar'!L15</f>
        <v>0</v>
      </c>
      <c r="AA15" s="508">
        <f>Ago!F15</f>
        <v>0</v>
      </c>
      <c r="AB15" s="516">
        <f t="shared" si="7"/>
        <v>0</v>
      </c>
      <c r="AC15" s="392">
        <f>'Orçamento Familiar'!M15</f>
        <v>0</v>
      </c>
      <c r="AD15" s="508">
        <f>Set!F15</f>
        <v>0</v>
      </c>
      <c r="AE15" s="516">
        <f t="shared" si="8"/>
        <v>0</v>
      </c>
      <c r="AF15" s="392">
        <f>'Orçamento Familiar'!N15</f>
        <v>0</v>
      </c>
      <c r="AG15" s="508">
        <f>Out!F15</f>
        <v>0</v>
      </c>
      <c r="AH15" s="516">
        <f t="shared" si="9"/>
        <v>0</v>
      </c>
      <c r="AI15" s="392">
        <f>'Orçamento Familiar'!O15</f>
        <v>0</v>
      </c>
      <c r="AJ15" s="508">
        <f>Nov!F15</f>
        <v>0</v>
      </c>
      <c r="AK15" s="516">
        <f t="shared" si="10"/>
        <v>0</v>
      </c>
      <c r="AL15" s="392">
        <f>'Orçamento Familiar'!P15</f>
        <v>0</v>
      </c>
      <c r="AM15" s="508">
        <f>Dez!F15</f>
        <v>0</v>
      </c>
      <c r="AN15" s="516">
        <f t="shared" si="11"/>
        <v>0</v>
      </c>
      <c r="AO15" s="511">
        <f t="shared" si="12"/>
        <v>0</v>
      </c>
      <c r="AP15" s="512">
        <f t="shared" si="13"/>
        <v>0</v>
      </c>
      <c r="AQ15" s="516">
        <f t="shared" si="14"/>
        <v>0</v>
      </c>
    </row>
    <row r="16" spans="1:46" ht="17.25" customHeight="1" x14ac:dyDescent="0.25">
      <c r="A16" s="615"/>
      <c r="B16" s="615"/>
      <c r="C16" s="273" t="s">
        <v>11</v>
      </c>
      <c r="D16" s="399"/>
      <c r="E16" s="518">
        <f t="shared" ref="E16:K16" si="15">SUM(E7:E15)</f>
        <v>7556</v>
      </c>
      <c r="F16" s="519">
        <f t="shared" si="15"/>
        <v>8801</v>
      </c>
      <c r="G16" s="520">
        <f t="shared" si="15"/>
        <v>1245</v>
      </c>
      <c r="H16" s="518">
        <f t="shared" si="15"/>
        <v>7556</v>
      </c>
      <c r="I16" s="519">
        <f t="shared" si="15"/>
        <v>8799</v>
      </c>
      <c r="J16" s="520">
        <f t="shared" si="15"/>
        <v>1243</v>
      </c>
      <c r="K16" s="518">
        <f t="shared" si="15"/>
        <v>7551</v>
      </c>
      <c r="L16" s="508">
        <f>Mar!F16</f>
        <v>6044</v>
      </c>
      <c r="M16" s="520">
        <f>SUM(M7:M15)</f>
        <v>-1507</v>
      </c>
      <c r="N16" s="518">
        <f>SUM(N7:N15)</f>
        <v>7551</v>
      </c>
      <c r="O16" s="508">
        <f>Abr!F16</f>
        <v>0</v>
      </c>
      <c r="P16" s="520">
        <f>SUM(P7:P15)</f>
        <v>-7551</v>
      </c>
      <c r="Q16" s="518">
        <f>SUM(Q7:Q15)</f>
        <v>7551</v>
      </c>
      <c r="R16" s="508">
        <f>Mai!F16</f>
        <v>0</v>
      </c>
      <c r="S16" s="520">
        <f>SUM(S7:S15)</f>
        <v>-7551</v>
      </c>
      <c r="T16" s="518">
        <f>SUM(T7:T15)</f>
        <v>7551</v>
      </c>
      <c r="U16" s="508">
        <f>Jun!F16</f>
        <v>0</v>
      </c>
      <c r="V16" s="520">
        <f>SUM(V7:V15)</f>
        <v>-7551</v>
      </c>
      <c r="W16" s="518">
        <f>SUM(W7:W15)</f>
        <v>7551</v>
      </c>
      <c r="X16" s="508">
        <f>Jul!F16</f>
        <v>0</v>
      </c>
      <c r="Y16" s="520">
        <f>SUM(Y7:Y15)</f>
        <v>-7551</v>
      </c>
      <c r="Z16" s="518">
        <f>SUM(Z7:Z15)</f>
        <v>7551</v>
      </c>
      <c r="AA16" s="508">
        <f>Ago!F16</f>
        <v>0</v>
      </c>
      <c r="AB16" s="520">
        <f>SUM(AB7:AB15)</f>
        <v>-7551</v>
      </c>
      <c r="AC16" s="518">
        <f>SUM(AC7:AC15)</f>
        <v>7551</v>
      </c>
      <c r="AD16" s="508">
        <f>Set!F16</f>
        <v>0</v>
      </c>
      <c r="AE16" s="520">
        <f>SUM(AE7:AE15)</f>
        <v>-7551</v>
      </c>
      <c r="AF16" s="518">
        <f>SUM(AF7:AF15)</f>
        <v>7551</v>
      </c>
      <c r="AG16" s="508">
        <f>Out!F16</f>
        <v>0</v>
      </c>
      <c r="AH16" s="520">
        <f>SUM(AH7:AH15)</f>
        <v>-7551</v>
      </c>
      <c r="AI16" s="518">
        <f>SUM(AI7:AI15)</f>
        <v>11159</v>
      </c>
      <c r="AJ16" s="508">
        <f>Nov!F16</f>
        <v>0</v>
      </c>
      <c r="AK16" s="520">
        <f>SUM(AK7:AK15)</f>
        <v>-11159</v>
      </c>
      <c r="AL16" s="518">
        <f>SUM(AL7:AL15)</f>
        <v>11159</v>
      </c>
      <c r="AM16" s="508">
        <f>Dez!F16</f>
        <v>0</v>
      </c>
      <c r="AN16" s="520">
        <f>SUM(AN7:AN15)</f>
        <v>-11159</v>
      </c>
      <c r="AO16" s="518">
        <f>SUM(AO7:AO15)</f>
        <v>97838</v>
      </c>
      <c r="AP16" s="521">
        <f>SUM(AP7:AP15)</f>
        <v>23644</v>
      </c>
      <c r="AQ16" s="520">
        <f>SUM(AQ7:AQ15)</f>
        <v>-74194</v>
      </c>
    </row>
    <row r="17" spans="1:45" ht="3.75" customHeight="1" x14ac:dyDescent="0.25">
      <c r="A17" s="80"/>
      <c r="B17" s="16"/>
      <c r="C17" s="85"/>
      <c r="D17" s="16"/>
      <c r="E17" s="522"/>
      <c r="F17" s="88"/>
      <c r="G17" s="106"/>
      <c r="H17" s="16"/>
      <c r="I17" s="88"/>
      <c r="J17" s="106"/>
      <c r="K17" s="16"/>
      <c r="L17" s="88"/>
      <c r="M17" s="106"/>
      <c r="N17" s="16"/>
      <c r="O17" s="88"/>
      <c r="P17" s="106"/>
      <c r="Q17" s="16"/>
      <c r="R17" s="88"/>
      <c r="S17" s="106"/>
      <c r="T17" s="16"/>
      <c r="U17" s="88"/>
      <c r="V17" s="106"/>
      <c r="W17" s="16"/>
      <c r="X17" s="88"/>
      <c r="Y17" s="106"/>
      <c r="Z17" s="16"/>
      <c r="AA17" s="88"/>
      <c r="AB17" s="106"/>
      <c r="AC17" s="16"/>
      <c r="AD17" s="88"/>
      <c r="AE17" s="106"/>
      <c r="AF17" s="16"/>
      <c r="AG17" s="88"/>
      <c r="AH17" s="106"/>
      <c r="AI17" s="16"/>
      <c r="AJ17" s="88"/>
      <c r="AK17" s="106"/>
      <c r="AL17" s="16"/>
      <c r="AM17" s="88"/>
      <c r="AN17" s="106"/>
      <c r="AO17" s="16"/>
      <c r="AP17" s="88"/>
      <c r="AQ17" s="106"/>
    </row>
    <row r="18" spans="1:45" ht="21.75" customHeight="1" x14ac:dyDescent="0.25">
      <c r="A18" s="616" t="s">
        <v>12</v>
      </c>
      <c r="B18" s="616"/>
      <c r="C18" s="276" t="s">
        <v>2</v>
      </c>
      <c r="D18" s="277" t="s">
        <v>130</v>
      </c>
      <c r="E18" s="639">
        <f>E5</f>
        <v>46023</v>
      </c>
      <c r="F18" s="639"/>
      <c r="G18" s="639"/>
      <c r="H18" s="639">
        <f>H5</f>
        <v>46054</v>
      </c>
      <c r="I18" s="639"/>
      <c r="J18" s="639"/>
      <c r="K18" s="639">
        <f>K5</f>
        <v>46082</v>
      </c>
      <c r="L18" s="639"/>
      <c r="M18" s="639"/>
      <c r="N18" s="639">
        <f>N5</f>
        <v>46113</v>
      </c>
      <c r="O18" s="639"/>
      <c r="P18" s="639"/>
      <c r="Q18" s="639">
        <f>Q5</f>
        <v>46143</v>
      </c>
      <c r="R18" s="639"/>
      <c r="S18" s="639"/>
      <c r="T18" s="639">
        <f>T5</f>
        <v>46174</v>
      </c>
      <c r="U18" s="639"/>
      <c r="V18" s="639"/>
      <c r="W18" s="639">
        <f>W5</f>
        <v>46204</v>
      </c>
      <c r="X18" s="639"/>
      <c r="Y18" s="639"/>
      <c r="Z18" s="639">
        <f>Z5</f>
        <v>46235</v>
      </c>
      <c r="AA18" s="639"/>
      <c r="AB18" s="639"/>
      <c r="AC18" s="639">
        <f>AC5</f>
        <v>46266</v>
      </c>
      <c r="AD18" s="639"/>
      <c r="AE18" s="639"/>
      <c r="AF18" s="639">
        <f>AF5</f>
        <v>46296</v>
      </c>
      <c r="AG18" s="639"/>
      <c r="AH18" s="639"/>
      <c r="AI18" s="639">
        <f>AI5</f>
        <v>46327</v>
      </c>
      <c r="AJ18" s="639"/>
      <c r="AK18" s="639"/>
      <c r="AL18" s="639">
        <f>AL5</f>
        <v>46357</v>
      </c>
      <c r="AM18" s="639"/>
      <c r="AN18" s="639"/>
      <c r="AO18" s="639" t="str">
        <f>AO5</f>
        <v>Total</v>
      </c>
      <c r="AP18" s="639"/>
      <c r="AQ18" s="639"/>
    </row>
    <row r="19" spans="1:45" ht="17.25" customHeight="1" x14ac:dyDescent="0.25">
      <c r="A19" s="616"/>
      <c r="B19" s="616"/>
      <c r="C19" s="513" t="str">
        <f>'Orçamento Familiar'!C19</f>
        <v>Reserva de Emergência (CP) R$ 9.151</v>
      </c>
      <c r="D19" s="523"/>
      <c r="E19" s="514">
        <f>'Orçamento Familiar'!E19</f>
        <v>0</v>
      </c>
      <c r="F19" s="515">
        <f>Jan!F19</f>
        <v>0</v>
      </c>
      <c r="G19" s="516">
        <f t="shared" ref="G19:G26" si="16">F19-E19</f>
        <v>0</v>
      </c>
      <c r="H19" s="510">
        <f>'Orçamento Familiar'!F19</f>
        <v>0</v>
      </c>
      <c r="I19" s="508">
        <f>Fev!F19</f>
        <v>0</v>
      </c>
      <c r="J19" s="516">
        <f t="shared" ref="J19:J26" si="17">I19-H19</f>
        <v>0</v>
      </c>
      <c r="K19" s="392">
        <f>'Orçamento Familiar'!G19</f>
        <v>0</v>
      </c>
      <c r="L19" s="508">
        <f>Mar!F19</f>
        <v>0</v>
      </c>
      <c r="M19" s="516">
        <f t="shared" ref="M19:M26" si="18">L19-K19</f>
        <v>0</v>
      </c>
      <c r="N19" s="392">
        <f>'Orçamento Familiar'!H19</f>
        <v>0</v>
      </c>
      <c r="O19" s="508">
        <f>Abr!F19</f>
        <v>0</v>
      </c>
      <c r="P19" s="516">
        <f t="shared" ref="P19:P26" si="19">O19-N19</f>
        <v>0</v>
      </c>
      <c r="Q19" s="392">
        <f>'Orçamento Familiar'!I19</f>
        <v>0</v>
      </c>
      <c r="R19" s="508">
        <f>Mai!F19</f>
        <v>0</v>
      </c>
      <c r="S19" s="516">
        <f t="shared" ref="S19:S26" si="20">R19-Q19</f>
        <v>0</v>
      </c>
      <c r="T19" s="392">
        <f>'Orçamento Familiar'!J19</f>
        <v>0</v>
      </c>
      <c r="U19" s="508">
        <f>Jun!F19</f>
        <v>0</v>
      </c>
      <c r="V19" s="516">
        <f t="shared" ref="V19:V26" si="21">U19-T19</f>
        <v>0</v>
      </c>
      <c r="W19" s="392">
        <f>'Orçamento Familiar'!K19</f>
        <v>0</v>
      </c>
      <c r="X19" s="508">
        <f>Jul!F19</f>
        <v>0</v>
      </c>
      <c r="Y19" s="516">
        <f t="shared" ref="Y19:Y26" si="22">X19-W19</f>
        <v>0</v>
      </c>
      <c r="Z19" s="392">
        <f>'Orçamento Familiar'!L19</f>
        <v>0</v>
      </c>
      <c r="AA19" s="508">
        <f>Ago!F19</f>
        <v>0</v>
      </c>
      <c r="AB19" s="516">
        <f t="shared" ref="AB19:AB26" si="23">AA19-Z19</f>
        <v>0</v>
      </c>
      <c r="AC19" s="392">
        <f>'Orçamento Familiar'!M19</f>
        <v>0</v>
      </c>
      <c r="AD19" s="508">
        <f>Set!F19</f>
        <v>0</v>
      </c>
      <c r="AE19" s="516">
        <f t="shared" ref="AE19:AE26" si="24">AD19-AC19</f>
        <v>0</v>
      </c>
      <c r="AF19" s="392">
        <f>'Orçamento Familiar'!N19</f>
        <v>0</v>
      </c>
      <c r="AG19" s="508">
        <f>Out!F19</f>
        <v>0</v>
      </c>
      <c r="AH19" s="516">
        <f t="shared" ref="AH19:AH26" si="25">AG19-AF19</f>
        <v>0</v>
      </c>
      <c r="AI19" s="392">
        <f>'Orçamento Familiar'!O19</f>
        <v>0</v>
      </c>
      <c r="AJ19" s="508">
        <f>Nov!F19</f>
        <v>0</v>
      </c>
      <c r="AK19" s="516">
        <f t="shared" ref="AK19:AK26" si="26">AJ19-AI19</f>
        <v>0</v>
      </c>
      <c r="AL19" s="392">
        <f>'Orçamento Familiar'!P19</f>
        <v>0</v>
      </c>
      <c r="AM19" s="508">
        <f>Dez!F19</f>
        <v>0</v>
      </c>
      <c r="AN19" s="516">
        <f t="shared" ref="AN19:AN26" si="27">AM19-AL19</f>
        <v>0</v>
      </c>
      <c r="AO19" s="511">
        <f t="shared" ref="AO19:AP26" si="28">E19+H19+K19+N19+Q19+T19+W19+Z19+AC19+AF19+AI19+AL19</f>
        <v>0</v>
      </c>
      <c r="AP19" s="512">
        <f t="shared" si="28"/>
        <v>0</v>
      </c>
      <c r="AQ19" s="516">
        <f t="shared" ref="AQ19:AQ26" si="29">AP19-AO19</f>
        <v>0</v>
      </c>
      <c r="AR19" s="270"/>
      <c r="AS19" s="282"/>
    </row>
    <row r="20" spans="1:45" ht="17.25" customHeight="1" x14ac:dyDescent="0.25">
      <c r="A20" s="616"/>
      <c r="B20" s="616"/>
      <c r="C20" s="513" t="str">
        <f>'Orçamento Familiar'!C20</f>
        <v>Projeto 1</v>
      </c>
      <c r="D20" s="523"/>
      <c r="E20" s="514">
        <f>'Orçamento Familiar'!E20</f>
        <v>0</v>
      </c>
      <c r="F20" s="515">
        <f>Jan!F20</f>
        <v>0</v>
      </c>
      <c r="G20" s="516">
        <f t="shared" si="16"/>
        <v>0</v>
      </c>
      <c r="H20" s="510">
        <f>'Orçamento Familiar'!F20</f>
        <v>0</v>
      </c>
      <c r="I20" s="508">
        <f>Fev!F20</f>
        <v>0</v>
      </c>
      <c r="J20" s="516">
        <f t="shared" si="17"/>
        <v>0</v>
      </c>
      <c r="K20" s="392">
        <f>'Orçamento Familiar'!G20</f>
        <v>0</v>
      </c>
      <c r="L20" s="508">
        <f>Mar!F20</f>
        <v>0</v>
      </c>
      <c r="M20" s="516">
        <f t="shared" si="18"/>
        <v>0</v>
      </c>
      <c r="N20" s="392">
        <f>'Orçamento Familiar'!H20</f>
        <v>0</v>
      </c>
      <c r="O20" s="508">
        <f>Abr!F20</f>
        <v>0</v>
      </c>
      <c r="P20" s="516">
        <f t="shared" si="19"/>
        <v>0</v>
      </c>
      <c r="Q20" s="392">
        <f>'Orçamento Familiar'!I20</f>
        <v>0</v>
      </c>
      <c r="R20" s="508">
        <f>Mai!F20</f>
        <v>0</v>
      </c>
      <c r="S20" s="516">
        <f t="shared" si="20"/>
        <v>0</v>
      </c>
      <c r="T20" s="392">
        <f>'Orçamento Familiar'!J20</f>
        <v>0</v>
      </c>
      <c r="U20" s="508">
        <f>Jun!F20</f>
        <v>0</v>
      </c>
      <c r="V20" s="516">
        <f t="shared" si="21"/>
        <v>0</v>
      </c>
      <c r="W20" s="392">
        <f>'Orçamento Familiar'!K20</f>
        <v>0</v>
      </c>
      <c r="X20" s="508">
        <f>Jul!F20</f>
        <v>0</v>
      </c>
      <c r="Y20" s="516">
        <f t="shared" si="22"/>
        <v>0</v>
      </c>
      <c r="Z20" s="392">
        <f>'Orçamento Familiar'!L20</f>
        <v>0</v>
      </c>
      <c r="AA20" s="508">
        <f>Ago!F20</f>
        <v>0</v>
      </c>
      <c r="AB20" s="516">
        <f t="shared" si="23"/>
        <v>0</v>
      </c>
      <c r="AC20" s="392">
        <f>'Orçamento Familiar'!M20</f>
        <v>0</v>
      </c>
      <c r="AD20" s="508">
        <f>Set!F20</f>
        <v>0</v>
      </c>
      <c r="AE20" s="516">
        <f t="shared" si="24"/>
        <v>0</v>
      </c>
      <c r="AF20" s="392">
        <f>'Orçamento Familiar'!N20</f>
        <v>0</v>
      </c>
      <c r="AG20" s="508">
        <f>Out!F20</f>
        <v>0</v>
      </c>
      <c r="AH20" s="516">
        <f t="shared" si="25"/>
        <v>0</v>
      </c>
      <c r="AI20" s="392">
        <f>'Orçamento Familiar'!O20</f>
        <v>0</v>
      </c>
      <c r="AJ20" s="508">
        <f>Nov!F20</f>
        <v>0</v>
      </c>
      <c r="AK20" s="516">
        <f t="shared" si="26"/>
        <v>0</v>
      </c>
      <c r="AL20" s="392">
        <f>'Orçamento Familiar'!P20</f>
        <v>0</v>
      </c>
      <c r="AM20" s="508">
        <f>Dez!F20</f>
        <v>0</v>
      </c>
      <c r="AN20" s="516">
        <f t="shared" si="27"/>
        <v>0</v>
      </c>
      <c r="AO20" s="511">
        <f t="shared" si="28"/>
        <v>0</v>
      </c>
      <c r="AP20" s="512">
        <f t="shared" si="28"/>
        <v>0</v>
      </c>
      <c r="AQ20" s="516">
        <f t="shared" si="29"/>
        <v>0</v>
      </c>
      <c r="AR20" s="270"/>
    </row>
    <row r="21" spans="1:45" ht="17.25" customHeight="1" x14ac:dyDescent="0.25">
      <c r="A21" s="616"/>
      <c r="B21" s="616"/>
      <c r="C21" s="513" t="str">
        <f>'Orçamento Familiar'!C21</f>
        <v>Projeto 2</v>
      </c>
      <c r="D21" s="523"/>
      <c r="E21" s="514">
        <f>'Orçamento Familiar'!E21</f>
        <v>0</v>
      </c>
      <c r="F21" s="515">
        <f>Jan!F21</f>
        <v>0</v>
      </c>
      <c r="G21" s="516">
        <f t="shared" si="16"/>
        <v>0</v>
      </c>
      <c r="H21" s="510">
        <f>'Orçamento Familiar'!F21</f>
        <v>0</v>
      </c>
      <c r="I21" s="508">
        <f>Fev!F21</f>
        <v>0</v>
      </c>
      <c r="J21" s="516">
        <f t="shared" si="17"/>
        <v>0</v>
      </c>
      <c r="K21" s="392">
        <f>'Orçamento Familiar'!G21</f>
        <v>0</v>
      </c>
      <c r="L21" s="508">
        <f>Mar!F21</f>
        <v>0</v>
      </c>
      <c r="M21" s="516">
        <f t="shared" si="18"/>
        <v>0</v>
      </c>
      <c r="N21" s="392">
        <f>'Orçamento Familiar'!H21</f>
        <v>0</v>
      </c>
      <c r="O21" s="508">
        <f>Abr!F21</f>
        <v>0</v>
      </c>
      <c r="P21" s="516">
        <f t="shared" si="19"/>
        <v>0</v>
      </c>
      <c r="Q21" s="392">
        <f>'Orçamento Familiar'!I21</f>
        <v>0</v>
      </c>
      <c r="R21" s="508">
        <f>Mai!F21</f>
        <v>0</v>
      </c>
      <c r="S21" s="516">
        <f t="shared" si="20"/>
        <v>0</v>
      </c>
      <c r="T21" s="392">
        <f>'Orçamento Familiar'!J21</f>
        <v>0</v>
      </c>
      <c r="U21" s="508">
        <f>Jun!F21</f>
        <v>0</v>
      </c>
      <c r="V21" s="516">
        <f t="shared" si="21"/>
        <v>0</v>
      </c>
      <c r="W21" s="392">
        <f>'Orçamento Familiar'!K21</f>
        <v>0</v>
      </c>
      <c r="X21" s="508">
        <f>Jul!F21</f>
        <v>0</v>
      </c>
      <c r="Y21" s="516">
        <f t="shared" si="22"/>
        <v>0</v>
      </c>
      <c r="Z21" s="392">
        <f>'Orçamento Familiar'!L21</f>
        <v>0</v>
      </c>
      <c r="AA21" s="508">
        <f>Ago!F21</f>
        <v>0</v>
      </c>
      <c r="AB21" s="516">
        <f t="shared" si="23"/>
        <v>0</v>
      </c>
      <c r="AC21" s="392">
        <f>'Orçamento Familiar'!M21</f>
        <v>0</v>
      </c>
      <c r="AD21" s="508">
        <f>Set!F21</f>
        <v>0</v>
      </c>
      <c r="AE21" s="516">
        <f t="shared" si="24"/>
        <v>0</v>
      </c>
      <c r="AF21" s="392">
        <f>'Orçamento Familiar'!N21</f>
        <v>0</v>
      </c>
      <c r="AG21" s="508">
        <f>Out!F21</f>
        <v>0</v>
      </c>
      <c r="AH21" s="516">
        <f t="shared" si="25"/>
        <v>0</v>
      </c>
      <c r="AI21" s="392">
        <f>'Orçamento Familiar'!O21</f>
        <v>0</v>
      </c>
      <c r="AJ21" s="508">
        <f>Nov!F21</f>
        <v>0</v>
      </c>
      <c r="AK21" s="516">
        <f t="shared" si="26"/>
        <v>0</v>
      </c>
      <c r="AL21" s="392">
        <f>'Orçamento Familiar'!P21</f>
        <v>0</v>
      </c>
      <c r="AM21" s="508">
        <f>Dez!F21</f>
        <v>0</v>
      </c>
      <c r="AN21" s="516">
        <f t="shared" si="27"/>
        <v>0</v>
      </c>
      <c r="AO21" s="511">
        <f t="shared" si="28"/>
        <v>0</v>
      </c>
      <c r="AP21" s="512">
        <f t="shared" si="28"/>
        <v>0</v>
      </c>
      <c r="AQ21" s="516">
        <f t="shared" si="29"/>
        <v>0</v>
      </c>
      <c r="AR21" s="270"/>
      <c r="AS21" s="284"/>
    </row>
    <row r="22" spans="1:45" ht="17.25" customHeight="1" x14ac:dyDescent="0.25">
      <c r="A22" s="616"/>
      <c r="B22" s="616"/>
      <c r="C22" s="513" t="str">
        <f>'Orçamento Familiar'!C22</f>
        <v>Projeto 3</v>
      </c>
      <c r="D22" s="523"/>
      <c r="E22" s="514">
        <f>'Orçamento Familiar'!E22</f>
        <v>0</v>
      </c>
      <c r="F22" s="515">
        <f>Jan!F22</f>
        <v>0</v>
      </c>
      <c r="G22" s="516">
        <f t="shared" si="16"/>
        <v>0</v>
      </c>
      <c r="H22" s="510">
        <f>'Orçamento Familiar'!F22</f>
        <v>0</v>
      </c>
      <c r="I22" s="508">
        <f>Fev!F22</f>
        <v>0</v>
      </c>
      <c r="J22" s="516">
        <f t="shared" si="17"/>
        <v>0</v>
      </c>
      <c r="K22" s="392">
        <f>'Orçamento Familiar'!G22</f>
        <v>0</v>
      </c>
      <c r="L22" s="508">
        <f>Mar!F22</f>
        <v>0</v>
      </c>
      <c r="M22" s="516">
        <f t="shared" si="18"/>
        <v>0</v>
      </c>
      <c r="N22" s="392">
        <f>'Orçamento Familiar'!H22</f>
        <v>0</v>
      </c>
      <c r="O22" s="508">
        <f>Abr!F22</f>
        <v>0</v>
      </c>
      <c r="P22" s="516">
        <f t="shared" si="19"/>
        <v>0</v>
      </c>
      <c r="Q22" s="392">
        <f>'Orçamento Familiar'!I22</f>
        <v>0</v>
      </c>
      <c r="R22" s="508">
        <f>Mai!F22</f>
        <v>0</v>
      </c>
      <c r="S22" s="516">
        <f t="shared" si="20"/>
        <v>0</v>
      </c>
      <c r="T22" s="392">
        <f>'Orçamento Familiar'!J22</f>
        <v>0</v>
      </c>
      <c r="U22" s="508">
        <f>Jun!F22</f>
        <v>0</v>
      </c>
      <c r="V22" s="516">
        <f t="shared" si="21"/>
        <v>0</v>
      </c>
      <c r="W22" s="392">
        <f>'Orçamento Familiar'!K22</f>
        <v>0</v>
      </c>
      <c r="X22" s="508">
        <f>Jul!F22</f>
        <v>0</v>
      </c>
      <c r="Y22" s="516">
        <f t="shared" si="22"/>
        <v>0</v>
      </c>
      <c r="Z22" s="392">
        <f>'Orçamento Familiar'!L22</f>
        <v>0</v>
      </c>
      <c r="AA22" s="508">
        <f>Ago!F22</f>
        <v>0</v>
      </c>
      <c r="AB22" s="516">
        <f t="shared" si="23"/>
        <v>0</v>
      </c>
      <c r="AC22" s="392">
        <f>'Orçamento Familiar'!M22</f>
        <v>0</v>
      </c>
      <c r="AD22" s="508">
        <f>Set!F22</f>
        <v>0</v>
      </c>
      <c r="AE22" s="516">
        <f t="shared" si="24"/>
        <v>0</v>
      </c>
      <c r="AF22" s="392">
        <f>'Orçamento Familiar'!N22</f>
        <v>0</v>
      </c>
      <c r="AG22" s="508">
        <f>Out!F22</f>
        <v>0</v>
      </c>
      <c r="AH22" s="516">
        <f t="shared" si="25"/>
        <v>0</v>
      </c>
      <c r="AI22" s="392">
        <f>'Orçamento Familiar'!O22</f>
        <v>0</v>
      </c>
      <c r="AJ22" s="508">
        <f>Nov!F22</f>
        <v>0</v>
      </c>
      <c r="AK22" s="516">
        <f t="shared" si="26"/>
        <v>0</v>
      </c>
      <c r="AL22" s="392">
        <f>'Orçamento Familiar'!P22</f>
        <v>0</v>
      </c>
      <c r="AM22" s="508">
        <f>Dez!F22</f>
        <v>0</v>
      </c>
      <c r="AN22" s="516">
        <f t="shared" si="27"/>
        <v>0</v>
      </c>
      <c r="AO22" s="511">
        <f t="shared" si="28"/>
        <v>0</v>
      </c>
      <c r="AP22" s="512">
        <f t="shared" si="28"/>
        <v>0</v>
      </c>
      <c r="AQ22" s="516">
        <f t="shared" si="29"/>
        <v>0</v>
      </c>
      <c r="AR22" s="270"/>
    </row>
    <row r="23" spans="1:45" ht="17.25" customHeight="1" x14ac:dyDescent="0.25">
      <c r="A23" s="616"/>
      <c r="B23" s="616"/>
      <c r="C23" s="513" t="str">
        <f>'Orçamento Familiar'!C23</f>
        <v>Projeto 4</v>
      </c>
      <c r="D23" s="523"/>
      <c r="E23" s="514">
        <f>'Orçamento Familiar'!E23</f>
        <v>0</v>
      </c>
      <c r="F23" s="515">
        <f>Jan!F23</f>
        <v>0</v>
      </c>
      <c r="G23" s="516">
        <f t="shared" si="16"/>
        <v>0</v>
      </c>
      <c r="H23" s="510">
        <f>'Orçamento Familiar'!F23</f>
        <v>0</v>
      </c>
      <c r="I23" s="508">
        <f>Fev!F23</f>
        <v>0</v>
      </c>
      <c r="J23" s="516">
        <f t="shared" si="17"/>
        <v>0</v>
      </c>
      <c r="K23" s="392">
        <f>'Orçamento Familiar'!G23</f>
        <v>0</v>
      </c>
      <c r="L23" s="508">
        <f>Mar!F23</f>
        <v>0</v>
      </c>
      <c r="M23" s="516">
        <f t="shared" si="18"/>
        <v>0</v>
      </c>
      <c r="N23" s="392">
        <f>'Orçamento Familiar'!H23</f>
        <v>0</v>
      </c>
      <c r="O23" s="508">
        <f>Abr!F23</f>
        <v>0</v>
      </c>
      <c r="P23" s="516">
        <f t="shared" si="19"/>
        <v>0</v>
      </c>
      <c r="Q23" s="392">
        <f>'Orçamento Familiar'!I23</f>
        <v>0</v>
      </c>
      <c r="R23" s="508">
        <f>Mai!F23</f>
        <v>0</v>
      </c>
      <c r="S23" s="516">
        <f t="shared" si="20"/>
        <v>0</v>
      </c>
      <c r="T23" s="392">
        <f>'Orçamento Familiar'!J23</f>
        <v>0</v>
      </c>
      <c r="U23" s="508">
        <f>Jun!F23</f>
        <v>0</v>
      </c>
      <c r="V23" s="516">
        <f t="shared" si="21"/>
        <v>0</v>
      </c>
      <c r="W23" s="392">
        <f>'Orçamento Familiar'!K23</f>
        <v>0</v>
      </c>
      <c r="X23" s="508">
        <f>Jul!F23</f>
        <v>0</v>
      </c>
      <c r="Y23" s="516">
        <f t="shared" si="22"/>
        <v>0</v>
      </c>
      <c r="Z23" s="392">
        <f>'Orçamento Familiar'!L23</f>
        <v>0</v>
      </c>
      <c r="AA23" s="508">
        <f>Ago!F23</f>
        <v>0</v>
      </c>
      <c r="AB23" s="516">
        <f t="shared" si="23"/>
        <v>0</v>
      </c>
      <c r="AC23" s="392">
        <f>'Orçamento Familiar'!M23</f>
        <v>0</v>
      </c>
      <c r="AD23" s="508">
        <f>Set!F23</f>
        <v>0</v>
      </c>
      <c r="AE23" s="516">
        <f t="shared" si="24"/>
        <v>0</v>
      </c>
      <c r="AF23" s="392">
        <f>'Orçamento Familiar'!N23</f>
        <v>0</v>
      </c>
      <c r="AG23" s="508">
        <f>Out!F23</f>
        <v>0</v>
      </c>
      <c r="AH23" s="516">
        <f t="shared" si="25"/>
        <v>0</v>
      </c>
      <c r="AI23" s="392">
        <f>'Orçamento Familiar'!O23</f>
        <v>0</v>
      </c>
      <c r="AJ23" s="508">
        <f>Nov!F23</f>
        <v>0</v>
      </c>
      <c r="AK23" s="516">
        <f t="shared" si="26"/>
        <v>0</v>
      </c>
      <c r="AL23" s="392">
        <f>'Orçamento Familiar'!P23</f>
        <v>0</v>
      </c>
      <c r="AM23" s="508">
        <f>Dez!F23</f>
        <v>0</v>
      </c>
      <c r="AN23" s="516">
        <f t="shared" si="27"/>
        <v>0</v>
      </c>
      <c r="AO23" s="511">
        <f t="shared" si="28"/>
        <v>0</v>
      </c>
      <c r="AP23" s="512">
        <f t="shared" si="28"/>
        <v>0</v>
      </c>
      <c r="AQ23" s="516">
        <f t="shared" si="29"/>
        <v>0</v>
      </c>
      <c r="AR23" s="270"/>
      <c r="AS23" s="282"/>
    </row>
    <row r="24" spans="1:45" ht="17.25" customHeight="1" x14ac:dyDescent="0.25">
      <c r="A24" s="616"/>
      <c r="B24" s="616"/>
      <c r="C24" s="513" t="str">
        <f>'Orçamento Familiar'!C24</f>
        <v>Projeto 5</v>
      </c>
      <c r="D24" s="523"/>
      <c r="E24" s="514">
        <f>'Orçamento Familiar'!E24</f>
        <v>0</v>
      </c>
      <c r="F24" s="515">
        <f>Jan!F24</f>
        <v>0</v>
      </c>
      <c r="G24" s="516">
        <f t="shared" si="16"/>
        <v>0</v>
      </c>
      <c r="H24" s="510">
        <f>'Orçamento Familiar'!F24</f>
        <v>0</v>
      </c>
      <c r="I24" s="508">
        <f>Fev!F24</f>
        <v>0</v>
      </c>
      <c r="J24" s="516">
        <f t="shared" si="17"/>
        <v>0</v>
      </c>
      <c r="K24" s="392">
        <f>'Orçamento Familiar'!G24</f>
        <v>0</v>
      </c>
      <c r="L24" s="508">
        <f>Mar!F24</f>
        <v>0</v>
      </c>
      <c r="M24" s="516">
        <f t="shared" si="18"/>
        <v>0</v>
      </c>
      <c r="N24" s="392">
        <f>'Orçamento Familiar'!H24</f>
        <v>0</v>
      </c>
      <c r="O24" s="508">
        <f>Abr!F24</f>
        <v>0</v>
      </c>
      <c r="P24" s="516">
        <f t="shared" si="19"/>
        <v>0</v>
      </c>
      <c r="Q24" s="392">
        <f>'Orçamento Familiar'!I24</f>
        <v>0</v>
      </c>
      <c r="R24" s="508">
        <f>Mai!F24</f>
        <v>0</v>
      </c>
      <c r="S24" s="516">
        <f t="shared" si="20"/>
        <v>0</v>
      </c>
      <c r="T24" s="392">
        <f>'Orçamento Familiar'!J24</f>
        <v>0</v>
      </c>
      <c r="U24" s="508">
        <f>Jun!F24</f>
        <v>0</v>
      </c>
      <c r="V24" s="516">
        <f t="shared" si="21"/>
        <v>0</v>
      </c>
      <c r="W24" s="392">
        <f>'Orçamento Familiar'!K24</f>
        <v>0</v>
      </c>
      <c r="X24" s="508">
        <f>Jul!F24</f>
        <v>0</v>
      </c>
      <c r="Y24" s="516">
        <f t="shared" si="22"/>
        <v>0</v>
      </c>
      <c r="Z24" s="392">
        <f>'Orçamento Familiar'!L24</f>
        <v>0</v>
      </c>
      <c r="AA24" s="508">
        <f>Ago!F24</f>
        <v>0</v>
      </c>
      <c r="AB24" s="516">
        <f t="shared" si="23"/>
        <v>0</v>
      </c>
      <c r="AC24" s="392">
        <f>'Orçamento Familiar'!M24</f>
        <v>0</v>
      </c>
      <c r="AD24" s="508">
        <f>Set!F24</f>
        <v>0</v>
      </c>
      <c r="AE24" s="516">
        <f t="shared" si="24"/>
        <v>0</v>
      </c>
      <c r="AF24" s="392">
        <f>'Orçamento Familiar'!N24</f>
        <v>0</v>
      </c>
      <c r="AG24" s="508">
        <f>Out!F24</f>
        <v>0</v>
      </c>
      <c r="AH24" s="516">
        <f t="shared" si="25"/>
        <v>0</v>
      </c>
      <c r="AI24" s="392">
        <f>'Orçamento Familiar'!O24</f>
        <v>0</v>
      </c>
      <c r="AJ24" s="508">
        <f>Nov!F24</f>
        <v>0</v>
      </c>
      <c r="AK24" s="516">
        <f t="shared" si="26"/>
        <v>0</v>
      </c>
      <c r="AL24" s="392">
        <f>'Orçamento Familiar'!P24</f>
        <v>0</v>
      </c>
      <c r="AM24" s="508">
        <f>Dez!F24</f>
        <v>0</v>
      </c>
      <c r="AN24" s="516">
        <f t="shared" si="27"/>
        <v>0</v>
      </c>
      <c r="AO24" s="511">
        <f t="shared" si="28"/>
        <v>0</v>
      </c>
      <c r="AP24" s="512">
        <f t="shared" si="28"/>
        <v>0</v>
      </c>
      <c r="AQ24" s="516">
        <f t="shared" si="29"/>
        <v>0</v>
      </c>
      <c r="AR24" s="270"/>
      <c r="AS24" s="282"/>
    </row>
    <row r="25" spans="1:45" ht="17.25" customHeight="1" x14ac:dyDescent="0.25">
      <c r="A25" s="616"/>
      <c r="B25" s="616"/>
      <c r="C25" s="513" t="str">
        <f>'Orçamento Familiar'!C25</f>
        <v>Projeto 6</v>
      </c>
      <c r="D25" s="523"/>
      <c r="E25" s="514">
        <f>'Orçamento Familiar'!E25</f>
        <v>0</v>
      </c>
      <c r="F25" s="515">
        <f>Jan!F25</f>
        <v>0</v>
      </c>
      <c r="G25" s="516">
        <f t="shared" si="16"/>
        <v>0</v>
      </c>
      <c r="H25" s="510">
        <f>'Orçamento Familiar'!F25</f>
        <v>0</v>
      </c>
      <c r="I25" s="508">
        <f>Fev!F25</f>
        <v>0</v>
      </c>
      <c r="J25" s="516">
        <f t="shared" si="17"/>
        <v>0</v>
      </c>
      <c r="K25" s="392">
        <f>'Orçamento Familiar'!G25</f>
        <v>0</v>
      </c>
      <c r="L25" s="508">
        <f>Mar!F25</f>
        <v>0</v>
      </c>
      <c r="M25" s="516">
        <f t="shared" si="18"/>
        <v>0</v>
      </c>
      <c r="N25" s="392">
        <f>'Orçamento Familiar'!H25</f>
        <v>0</v>
      </c>
      <c r="O25" s="508">
        <f>Abr!F25</f>
        <v>0</v>
      </c>
      <c r="P25" s="516">
        <f t="shared" si="19"/>
        <v>0</v>
      </c>
      <c r="Q25" s="392">
        <f>'Orçamento Familiar'!I25</f>
        <v>0</v>
      </c>
      <c r="R25" s="508">
        <f>Mai!F25</f>
        <v>0</v>
      </c>
      <c r="S25" s="516">
        <f t="shared" si="20"/>
        <v>0</v>
      </c>
      <c r="T25" s="392">
        <f>'Orçamento Familiar'!J25</f>
        <v>0</v>
      </c>
      <c r="U25" s="508">
        <f>Jun!F25</f>
        <v>0</v>
      </c>
      <c r="V25" s="516">
        <f t="shared" si="21"/>
        <v>0</v>
      </c>
      <c r="W25" s="392">
        <f>'Orçamento Familiar'!K25</f>
        <v>0</v>
      </c>
      <c r="X25" s="508">
        <f>Jul!F25</f>
        <v>0</v>
      </c>
      <c r="Y25" s="516">
        <f t="shared" si="22"/>
        <v>0</v>
      </c>
      <c r="Z25" s="392">
        <f>'Orçamento Familiar'!L25</f>
        <v>0</v>
      </c>
      <c r="AA25" s="508">
        <f>Ago!F25</f>
        <v>0</v>
      </c>
      <c r="AB25" s="516">
        <f t="shared" si="23"/>
        <v>0</v>
      </c>
      <c r="AC25" s="392">
        <f>'Orçamento Familiar'!M25</f>
        <v>0</v>
      </c>
      <c r="AD25" s="508">
        <f>Set!F25</f>
        <v>0</v>
      </c>
      <c r="AE25" s="516">
        <f t="shared" si="24"/>
        <v>0</v>
      </c>
      <c r="AF25" s="392">
        <f>'Orçamento Familiar'!N25</f>
        <v>0</v>
      </c>
      <c r="AG25" s="508">
        <f>Out!F25</f>
        <v>0</v>
      </c>
      <c r="AH25" s="516">
        <f t="shared" si="25"/>
        <v>0</v>
      </c>
      <c r="AI25" s="392">
        <f>'Orçamento Familiar'!O25</f>
        <v>0</v>
      </c>
      <c r="AJ25" s="508">
        <f>Nov!F25</f>
        <v>0</v>
      </c>
      <c r="AK25" s="516">
        <f t="shared" si="26"/>
        <v>0</v>
      </c>
      <c r="AL25" s="392">
        <f>'Orçamento Familiar'!P25</f>
        <v>0</v>
      </c>
      <c r="AM25" s="508">
        <f>Dez!F25</f>
        <v>0</v>
      </c>
      <c r="AN25" s="516">
        <f t="shared" si="27"/>
        <v>0</v>
      </c>
      <c r="AO25" s="511">
        <f t="shared" si="28"/>
        <v>0</v>
      </c>
      <c r="AP25" s="512">
        <f t="shared" si="28"/>
        <v>0</v>
      </c>
      <c r="AQ25" s="516">
        <f t="shared" si="29"/>
        <v>0</v>
      </c>
      <c r="AR25" s="270"/>
      <c r="AS25" s="282"/>
    </row>
    <row r="26" spans="1:45" ht="17.25" customHeight="1" x14ac:dyDescent="0.25">
      <c r="A26" s="616"/>
      <c r="B26" s="616"/>
      <c r="C26" s="513" t="str">
        <f>'Orçamento Familiar'!C26</f>
        <v>Independência Financeira</v>
      </c>
      <c r="D26" s="524"/>
      <c r="E26" s="514">
        <f>'Orçamento Familiar'!E26</f>
        <v>0</v>
      </c>
      <c r="F26" s="515">
        <f>Jan!F26</f>
        <v>0</v>
      </c>
      <c r="G26" s="516">
        <f t="shared" si="16"/>
        <v>0</v>
      </c>
      <c r="H26" s="510">
        <f>'Orçamento Familiar'!F26</f>
        <v>0</v>
      </c>
      <c r="I26" s="508">
        <f>Fev!F26</f>
        <v>0</v>
      </c>
      <c r="J26" s="516">
        <f t="shared" si="17"/>
        <v>0</v>
      </c>
      <c r="K26" s="392">
        <f>'Orçamento Familiar'!G26</f>
        <v>0</v>
      </c>
      <c r="L26" s="508">
        <f>Mar!F26</f>
        <v>0</v>
      </c>
      <c r="M26" s="516">
        <f t="shared" si="18"/>
        <v>0</v>
      </c>
      <c r="N26" s="392">
        <f>'Orçamento Familiar'!H26</f>
        <v>0</v>
      </c>
      <c r="O26" s="508">
        <f>Abr!F26</f>
        <v>0</v>
      </c>
      <c r="P26" s="516">
        <f t="shared" si="19"/>
        <v>0</v>
      </c>
      <c r="Q26" s="392">
        <f>'Orçamento Familiar'!I26</f>
        <v>0</v>
      </c>
      <c r="R26" s="508">
        <f>Mai!F26</f>
        <v>0</v>
      </c>
      <c r="S26" s="516">
        <f t="shared" si="20"/>
        <v>0</v>
      </c>
      <c r="T26" s="392">
        <f>'Orçamento Familiar'!J26</f>
        <v>0</v>
      </c>
      <c r="U26" s="508">
        <f>Jun!F26</f>
        <v>0</v>
      </c>
      <c r="V26" s="516">
        <f t="shared" si="21"/>
        <v>0</v>
      </c>
      <c r="W26" s="392">
        <f>'Orçamento Familiar'!K26</f>
        <v>0</v>
      </c>
      <c r="X26" s="508">
        <f>Jul!F26</f>
        <v>0</v>
      </c>
      <c r="Y26" s="516">
        <f t="shared" si="22"/>
        <v>0</v>
      </c>
      <c r="Z26" s="392">
        <f>'Orçamento Familiar'!L26</f>
        <v>0</v>
      </c>
      <c r="AA26" s="508">
        <f>Ago!F26</f>
        <v>0</v>
      </c>
      <c r="AB26" s="516">
        <f t="shared" si="23"/>
        <v>0</v>
      </c>
      <c r="AC26" s="392">
        <f>'Orçamento Familiar'!M26</f>
        <v>0</v>
      </c>
      <c r="AD26" s="508">
        <f>Set!F26</f>
        <v>0</v>
      </c>
      <c r="AE26" s="516">
        <f t="shared" si="24"/>
        <v>0</v>
      </c>
      <c r="AF26" s="392">
        <f>'Orçamento Familiar'!N26</f>
        <v>0</v>
      </c>
      <c r="AG26" s="508">
        <f>Out!F26</f>
        <v>0</v>
      </c>
      <c r="AH26" s="516">
        <f t="shared" si="25"/>
        <v>0</v>
      </c>
      <c r="AI26" s="392">
        <f>'Orçamento Familiar'!O26</f>
        <v>0</v>
      </c>
      <c r="AJ26" s="508">
        <f>Nov!F26</f>
        <v>0</v>
      </c>
      <c r="AK26" s="516">
        <f t="shared" si="26"/>
        <v>0</v>
      </c>
      <c r="AL26" s="392">
        <f>'Orçamento Familiar'!P26</f>
        <v>0</v>
      </c>
      <c r="AM26" s="508">
        <f>Dez!F26</f>
        <v>0</v>
      </c>
      <c r="AN26" s="516">
        <f t="shared" si="27"/>
        <v>0</v>
      </c>
      <c r="AO26" s="511">
        <f t="shared" si="28"/>
        <v>0</v>
      </c>
      <c r="AP26" s="512">
        <f t="shared" si="28"/>
        <v>0</v>
      </c>
      <c r="AQ26" s="516">
        <f t="shared" si="29"/>
        <v>0</v>
      </c>
      <c r="AR26" s="270"/>
    </row>
    <row r="27" spans="1:45" ht="18" customHeight="1" x14ac:dyDescent="0.25">
      <c r="A27" s="616"/>
      <c r="B27" s="616"/>
      <c r="C27" s="525" t="s">
        <v>142</v>
      </c>
      <c r="D27" s="526"/>
      <c r="E27" s="527">
        <f t="shared" ref="E27:AQ27" si="30">SUM(E19:E26)</f>
        <v>0</v>
      </c>
      <c r="F27" s="288">
        <f t="shared" si="30"/>
        <v>0</v>
      </c>
      <c r="G27" s="528">
        <f t="shared" si="30"/>
        <v>0</v>
      </c>
      <c r="H27" s="527">
        <f t="shared" si="30"/>
        <v>0</v>
      </c>
      <c r="I27" s="288">
        <f t="shared" si="30"/>
        <v>0</v>
      </c>
      <c r="J27" s="528">
        <f t="shared" si="30"/>
        <v>0</v>
      </c>
      <c r="K27" s="527">
        <f t="shared" si="30"/>
        <v>0</v>
      </c>
      <c r="L27" s="288">
        <f t="shared" si="30"/>
        <v>0</v>
      </c>
      <c r="M27" s="528">
        <f t="shared" si="30"/>
        <v>0</v>
      </c>
      <c r="N27" s="527">
        <f t="shared" si="30"/>
        <v>0</v>
      </c>
      <c r="O27" s="288">
        <f t="shared" si="30"/>
        <v>0</v>
      </c>
      <c r="P27" s="528">
        <f t="shared" si="30"/>
        <v>0</v>
      </c>
      <c r="Q27" s="527">
        <f t="shared" si="30"/>
        <v>0</v>
      </c>
      <c r="R27" s="288">
        <f t="shared" si="30"/>
        <v>0</v>
      </c>
      <c r="S27" s="528">
        <f t="shared" si="30"/>
        <v>0</v>
      </c>
      <c r="T27" s="527">
        <f t="shared" si="30"/>
        <v>0</v>
      </c>
      <c r="U27" s="288">
        <f t="shared" si="30"/>
        <v>0</v>
      </c>
      <c r="V27" s="528">
        <f t="shared" si="30"/>
        <v>0</v>
      </c>
      <c r="W27" s="527">
        <f t="shared" si="30"/>
        <v>0</v>
      </c>
      <c r="X27" s="288">
        <f t="shared" si="30"/>
        <v>0</v>
      </c>
      <c r="Y27" s="528">
        <f t="shared" si="30"/>
        <v>0</v>
      </c>
      <c r="Z27" s="527">
        <f t="shared" si="30"/>
        <v>0</v>
      </c>
      <c r="AA27" s="288">
        <f t="shared" si="30"/>
        <v>0</v>
      </c>
      <c r="AB27" s="528">
        <f t="shared" si="30"/>
        <v>0</v>
      </c>
      <c r="AC27" s="527">
        <f t="shared" si="30"/>
        <v>0</v>
      </c>
      <c r="AD27" s="288">
        <f t="shared" si="30"/>
        <v>0</v>
      </c>
      <c r="AE27" s="528">
        <f t="shared" si="30"/>
        <v>0</v>
      </c>
      <c r="AF27" s="527">
        <f t="shared" si="30"/>
        <v>0</v>
      </c>
      <c r="AG27" s="288">
        <f t="shared" si="30"/>
        <v>0</v>
      </c>
      <c r="AH27" s="528">
        <f t="shared" si="30"/>
        <v>0</v>
      </c>
      <c r="AI27" s="527">
        <f t="shared" si="30"/>
        <v>0</v>
      </c>
      <c r="AJ27" s="288">
        <f t="shared" si="30"/>
        <v>0</v>
      </c>
      <c r="AK27" s="528">
        <f t="shared" si="30"/>
        <v>0</v>
      </c>
      <c r="AL27" s="527">
        <f t="shared" si="30"/>
        <v>0</v>
      </c>
      <c r="AM27" s="288">
        <f t="shared" si="30"/>
        <v>0</v>
      </c>
      <c r="AN27" s="528">
        <f t="shared" si="30"/>
        <v>0</v>
      </c>
      <c r="AO27" s="527">
        <f t="shared" si="30"/>
        <v>0</v>
      </c>
      <c r="AP27" s="288">
        <f t="shared" si="30"/>
        <v>0</v>
      </c>
      <c r="AQ27" s="528">
        <f t="shared" si="30"/>
        <v>0</v>
      </c>
    </row>
    <row r="28" spans="1:45" ht="17.25" customHeight="1" x14ac:dyDescent="0.25">
      <c r="A28" s="38"/>
      <c r="B28" s="39"/>
      <c r="C28" s="525" t="s">
        <v>17</v>
      </c>
      <c r="D28" s="529"/>
      <c r="E28" s="530">
        <f>E27/E16</f>
        <v>0</v>
      </c>
      <c r="F28" s="291">
        <f>F27/F16</f>
        <v>0</v>
      </c>
      <c r="G28" s="531"/>
      <c r="H28" s="530">
        <f>H27/H16</f>
        <v>0</v>
      </c>
      <c r="I28" s="291">
        <f>I27/I16</f>
        <v>0</v>
      </c>
      <c r="J28" s="531"/>
      <c r="K28" s="530">
        <f>K27/K16</f>
        <v>0</v>
      </c>
      <c r="L28" s="291">
        <f>L27/L16</f>
        <v>0</v>
      </c>
      <c r="M28" s="531"/>
      <c r="N28" s="530">
        <f>N27/N16</f>
        <v>0</v>
      </c>
      <c r="O28" s="291" t="e">
        <f>O27/O16</f>
        <v>#DIV/0!</v>
      </c>
      <c r="P28" s="531"/>
      <c r="Q28" s="530">
        <f>Q27/Q16</f>
        <v>0</v>
      </c>
      <c r="R28" s="291" t="e">
        <f>R27/R16</f>
        <v>#DIV/0!</v>
      </c>
      <c r="S28" s="531"/>
      <c r="T28" s="530">
        <f>T27/T16</f>
        <v>0</v>
      </c>
      <c r="U28" s="291" t="e">
        <f>U27/U16</f>
        <v>#DIV/0!</v>
      </c>
      <c r="V28" s="531"/>
      <c r="W28" s="530">
        <f>W27/W16</f>
        <v>0</v>
      </c>
      <c r="X28" s="291" t="e">
        <f>X27/X16</f>
        <v>#DIV/0!</v>
      </c>
      <c r="Y28" s="531"/>
      <c r="Z28" s="530">
        <f>Z27/Z16</f>
        <v>0</v>
      </c>
      <c r="AA28" s="291" t="e">
        <f>AA27/AA16</f>
        <v>#DIV/0!</v>
      </c>
      <c r="AB28" s="531"/>
      <c r="AC28" s="530">
        <f>AC27/AC16</f>
        <v>0</v>
      </c>
      <c r="AD28" s="291" t="e">
        <f>AD27/AD16</f>
        <v>#DIV/0!</v>
      </c>
      <c r="AE28" s="531"/>
      <c r="AF28" s="530">
        <f>AF27/AF16</f>
        <v>0</v>
      </c>
      <c r="AG28" s="291" t="e">
        <f>AG27/AG16</f>
        <v>#DIV/0!</v>
      </c>
      <c r="AH28" s="531"/>
      <c r="AI28" s="530">
        <f>AI27/AI16</f>
        <v>0</v>
      </c>
      <c r="AJ28" s="291" t="e">
        <f>AJ27/AJ16</f>
        <v>#DIV/0!</v>
      </c>
      <c r="AK28" s="531"/>
      <c r="AL28" s="530">
        <f>AL27/AL16</f>
        <v>0</v>
      </c>
      <c r="AM28" s="291" t="e">
        <f>AM27/AM16</f>
        <v>#DIV/0!</v>
      </c>
      <c r="AN28" s="531"/>
      <c r="AO28" s="530">
        <f>AO27/AO16</f>
        <v>0</v>
      </c>
      <c r="AP28" s="291">
        <f>AP27/AP16</f>
        <v>0</v>
      </c>
      <c r="AQ28" s="531"/>
    </row>
    <row r="29" spans="1:45" ht="3.75" customHeight="1" x14ac:dyDescent="0.25">
      <c r="A29" s="80"/>
      <c r="B29" s="16"/>
      <c r="C29" s="85"/>
      <c r="D29" s="16"/>
      <c r="E29" s="522"/>
      <c r="F29" s="88"/>
      <c r="G29" s="106"/>
      <c r="H29" s="16"/>
      <c r="I29" s="88"/>
      <c r="J29" s="106"/>
      <c r="K29" s="16"/>
      <c r="L29" s="88"/>
      <c r="M29" s="106"/>
      <c r="N29" s="16"/>
      <c r="O29" s="88"/>
      <c r="P29" s="106"/>
      <c r="Q29" s="16"/>
      <c r="R29" s="88"/>
      <c r="S29" s="106"/>
      <c r="T29" s="16"/>
      <c r="U29" s="88"/>
      <c r="V29" s="106"/>
      <c r="W29" s="16"/>
      <c r="X29" s="88"/>
      <c r="Y29" s="106"/>
      <c r="Z29" s="640"/>
      <c r="AA29" s="640"/>
      <c r="AB29" s="640"/>
      <c r="AC29" s="16"/>
      <c r="AD29" s="88"/>
      <c r="AE29" s="106"/>
      <c r="AF29" s="16"/>
      <c r="AG29" s="88"/>
      <c r="AH29" s="106"/>
      <c r="AI29" s="16"/>
      <c r="AJ29" s="88"/>
      <c r="AK29" s="106"/>
      <c r="AL29" s="16"/>
      <c r="AM29" s="88"/>
      <c r="AN29" s="106"/>
      <c r="AO29" s="16"/>
      <c r="AP29" s="88"/>
      <c r="AQ29" s="106"/>
    </row>
    <row r="30" spans="1:45" ht="21.75" customHeight="1" x14ac:dyDescent="0.25">
      <c r="A30" s="641" t="s">
        <v>18</v>
      </c>
      <c r="B30" s="641"/>
      <c r="C30" s="532" t="s">
        <v>2</v>
      </c>
      <c r="D30" s="533"/>
      <c r="E30" s="642">
        <f>E5</f>
        <v>46023</v>
      </c>
      <c r="F30" s="642"/>
      <c r="G30" s="642"/>
      <c r="H30" s="642">
        <f>H5</f>
        <v>46054</v>
      </c>
      <c r="I30" s="642"/>
      <c r="J30" s="642"/>
      <c r="K30" s="642">
        <f>K5</f>
        <v>46082</v>
      </c>
      <c r="L30" s="642"/>
      <c r="M30" s="642"/>
      <c r="N30" s="642">
        <f>N5</f>
        <v>46113</v>
      </c>
      <c r="O30" s="642"/>
      <c r="P30" s="642"/>
      <c r="Q30" s="642">
        <f>Q5</f>
        <v>46143</v>
      </c>
      <c r="R30" s="642"/>
      <c r="S30" s="642"/>
      <c r="T30" s="642">
        <f>T5</f>
        <v>46174</v>
      </c>
      <c r="U30" s="642"/>
      <c r="V30" s="642"/>
      <c r="W30" s="642">
        <f>W5</f>
        <v>46204</v>
      </c>
      <c r="X30" s="642"/>
      <c r="Y30" s="642"/>
      <c r="Z30" s="642">
        <f>Z5</f>
        <v>46235</v>
      </c>
      <c r="AA30" s="642"/>
      <c r="AB30" s="642"/>
      <c r="AC30" s="642">
        <f>AC5</f>
        <v>46266</v>
      </c>
      <c r="AD30" s="642"/>
      <c r="AE30" s="642"/>
      <c r="AF30" s="642">
        <f>AF5</f>
        <v>46296</v>
      </c>
      <c r="AG30" s="642"/>
      <c r="AH30" s="642"/>
      <c r="AI30" s="642">
        <f>AI5</f>
        <v>46327</v>
      </c>
      <c r="AJ30" s="642"/>
      <c r="AK30" s="642"/>
      <c r="AL30" s="642">
        <f>AL5</f>
        <v>46357</v>
      </c>
      <c r="AM30" s="642"/>
      <c r="AN30" s="642"/>
      <c r="AO30" s="642" t="str">
        <f>AO5</f>
        <v>Total</v>
      </c>
      <c r="AP30" s="642"/>
      <c r="AQ30" s="642"/>
    </row>
    <row r="31" spans="1:45" ht="17.25" customHeight="1" x14ac:dyDescent="0.25">
      <c r="A31" s="618" t="s">
        <v>143</v>
      </c>
      <c r="B31" s="619" t="s">
        <v>43</v>
      </c>
      <c r="C31" s="513" t="str">
        <f>'Orçamento Familiar'!C31</f>
        <v>Aluguel</v>
      </c>
      <c r="D31" s="506"/>
      <c r="E31" s="514">
        <f>'Orçamento Familiar'!E31</f>
        <v>0</v>
      </c>
      <c r="F31" s="534">
        <f>Jan!F31</f>
        <v>0</v>
      </c>
      <c r="G31" s="516">
        <f t="shared" ref="G31:G62" si="31">F31-E31</f>
        <v>0</v>
      </c>
      <c r="H31" s="510">
        <f>'Orçamento Familiar'!F31</f>
        <v>0</v>
      </c>
      <c r="I31" s="508">
        <f>Fev!F31</f>
        <v>0</v>
      </c>
      <c r="J31" s="516">
        <f t="shared" ref="J31:J62" si="32">I31-H31</f>
        <v>0</v>
      </c>
      <c r="K31" s="392">
        <f>'Orçamento Familiar'!G31</f>
        <v>0</v>
      </c>
      <c r="L31" s="508">
        <f>Mar!F31</f>
        <v>0</v>
      </c>
      <c r="M31" s="516">
        <f t="shared" ref="M31:M62" si="33">L31-K31</f>
        <v>0</v>
      </c>
      <c r="N31" s="392">
        <f>'Orçamento Familiar'!H31</f>
        <v>0</v>
      </c>
      <c r="O31" s="508">
        <f>Abr!F31</f>
        <v>0</v>
      </c>
      <c r="P31" s="516">
        <f t="shared" ref="P31:P62" si="34">O31-N31</f>
        <v>0</v>
      </c>
      <c r="Q31" s="392">
        <f>'Orçamento Familiar'!I31</f>
        <v>0</v>
      </c>
      <c r="R31" s="508">
        <f>Mai!F31</f>
        <v>0</v>
      </c>
      <c r="S31" s="516">
        <f t="shared" ref="S31:S62" si="35">R31-Q31</f>
        <v>0</v>
      </c>
      <c r="T31" s="392">
        <f>'Orçamento Familiar'!J31</f>
        <v>0</v>
      </c>
      <c r="U31" s="508">
        <f>Jun!F31</f>
        <v>0</v>
      </c>
      <c r="V31" s="516">
        <f t="shared" ref="V31:V62" si="36">U31-T31</f>
        <v>0</v>
      </c>
      <c r="W31" s="392">
        <f>'Orçamento Familiar'!K31</f>
        <v>0</v>
      </c>
      <c r="X31" s="508">
        <f>Jul!F31</f>
        <v>0</v>
      </c>
      <c r="Y31" s="516">
        <f t="shared" ref="Y31:Y62" si="37">X31-W31</f>
        <v>0</v>
      </c>
      <c r="Z31" s="392">
        <f>'Orçamento Familiar'!L31</f>
        <v>0</v>
      </c>
      <c r="AA31" s="508">
        <f>Ago!F31</f>
        <v>0</v>
      </c>
      <c r="AB31" s="516">
        <f t="shared" ref="AB31:AB62" si="38">AA31-Z31</f>
        <v>0</v>
      </c>
      <c r="AC31" s="392">
        <f>'Orçamento Familiar'!M31</f>
        <v>0</v>
      </c>
      <c r="AD31" s="508">
        <f>Set!F31</f>
        <v>0</v>
      </c>
      <c r="AE31" s="516">
        <f t="shared" ref="AE31:AE62" si="39">AD31-AC31</f>
        <v>0</v>
      </c>
      <c r="AF31" s="392">
        <f>'Orçamento Familiar'!N31</f>
        <v>0</v>
      </c>
      <c r="AG31" s="508">
        <f>Out!F31</f>
        <v>0</v>
      </c>
      <c r="AH31" s="516">
        <f t="shared" ref="AH31:AH62" si="40">AG31-AF31</f>
        <v>0</v>
      </c>
      <c r="AI31" s="392">
        <f>'Orçamento Familiar'!O31</f>
        <v>0</v>
      </c>
      <c r="AJ31" s="508">
        <f>Nov!F31</f>
        <v>0</v>
      </c>
      <c r="AK31" s="516">
        <f t="shared" ref="AK31:AK62" si="41">AJ31-AI31</f>
        <v>0</v>
      </c>
      <c r="AL31" s="392">
        <f>'Orçamento Familiar'!P31</f>
        <v>0</v>
      </c>
      <c r="AM31" s="508">
        <f>Dez!F31</f>
        <v>0</v>
      </c>
      <c r="AN31" s="516">
        <f t="shared" ref="AN31:AN62" si="42">AM31-AL31</f>
        <v>0</v>
      </c>
      <c r="AO31" s="511">
        <f t="shared" ref="AO31:AO62" si="43">E31+H31+K31+N31+Q31+T31+W31+Z31+AC31+AF31+AI31+AL31</f>
        <v>0</v>
      </c>
      <c r="AP31" s="512">
        <f t="shared" ref="AP31:AP62" si="44">F31+I31+L31+O31+R31+U31+X31+AA31+AD31+AG31+AJ31+AM31</f>
        <v>0</v>
      </c>
      <c r="AQ31" s="516">
        <f t="shared" ref="AQ31:AQ62" si="45">AP31-AO31</f>
        <v>0</v>
      </c>
    </row>
    <row r="32" spans="1:45" ht="17.25" customHeight="1" x14ac:dyDescent="0.25">
      <c r="A32" s="618"/>
      <c r="B32" s="619"/>
      <c r="C32" s="513" t="str">
        <f>'Orçamento Familiar'!C32</f>
        <v>Energia Elétrica</v>
      </c>
      <c r="D32" s="506"/>
      <c r="E32" s="514">
        <f>'Orçamento Familiar'!E32</f>
        <v>0</v>
      </c>
      <c r="F32" s="534">
        <f>Jan!F32</f>
        <v>0</v>
      </c>
      <c r="G32" s="516">
        <f t="shared" si="31"/>
        <v>0</v>
      </c>
      <c r="H32" s="510">
        <f>'Orçamento Familiar'!F32</f>
        <v>0</v>
      </c>
      <c r="I32" s="508">
        <f>Fev!F32</f>
        <v>0</v>
      </c>
      <c r="J32" s="516">
        <f t="shared" si="32"/>
        <v>0</v>
      </c>
      <c r="K32" s="392">
        <f>'Orçamento Familiar'!G32</f>
        <v>0</v>
      </c>
      <c r="L32" s="508">
        <f>Mar!F32</f>
        <v>0</v>
      </c>
      <c r="M32" s="516">
        <f t="shared" si="33"/>
        <v>0</v>
      </c>
      <c r="N32" s="392">
        <f>'Orçamento Familiar'!H32</f>
        <v>0</v>
      </c>
      <c r="O32" s="508">
        <f>Abr!F32</f>
        <v>0</v>
      </c>
      <c r="P32" s="516">
        <f t="shared" si="34"/>
        <v>0</v>
      </c>
      <c r="Q32" s="392">
        <f>'Orçamento Familiar'!I32</f>
        <v>0</v>
      </c>
      <c r="R32" s="508">
        <f>Mai!F32</f>
        <v>0</v>
      </c>
      <c r="S32" s="516">
        <f t="shared" si="35"/>
        <v>0</v>
      </c>
      <c r="T32" s="392">
        <f>'Orçamento Familiar'!J32</f>
        <v>0</v>
      </c>
      <c r="U32" s="508">
        <f>Jun!F32</f>
        <v>0</v>
      </c>
      <c r="V32" s="516">
        <f t="shared" si="36"/>
        <v>0</v>
      </c>
      <c r="W32" s="392">
        <f>'Orçamento Familiar'!K32</f>
        <v>0</v>
      </c>
      <c r="X32" s="508">
        <f>Jul!F32</f>
        <v>0</v>
      </c>
      <c r="Y32" s="516">
        <f t="shared" si="37"/>
        <v>0</v>
      </c>
      <c r="Z32" s="392">
        <f>'Orçamento Familiar'!L32</f>
        <v>0</v>
      </c>
      <c r="AA32" s="508">
        <f>Ago!F32</f>
        <v>0</v>
      </c>
      <c r="AB32" s="516">
        <f t="shared" si="38"/>
        <v>0</v>
      </c>
      <c r="AC32" s="392">
        <f>'Orçamento Familiar'!M32</f>
        <v>0</v>
      </c>
      <c r="AD32" s="508">
        <f>Set!F32</f>
        <v>0</v>
      </c>
      <c r="AE32" s="516">
        <f t="shared" si="39"/>
        <v>0</v>
      </c>
      <c r="AF32" s="392">
        <f>'Orçamento Familiar'!N32</f>
        <v>0</v>
      </c>
      <c r="AG32" s="508">
        <f>Out!F32</f>
        <v>0</v>
      </c>
      <c r="AH32" s="516">
        <f t="shared" si="40"/>
        <v>0</v>
      </c>
      <c r="AI32" s="392">
        <f>'Orçamento Familiar'!O32</f>
        <v>0</v>
      </c>
      <c r="AJ32" s="508">
        <f>Nov!F32</f>
        <v>0</v>
      </c>
      <c r="AK32" s="516">
        <f t="shared" si="41"/>
        <v>0</v>
      </c>
      <c r="AL32" s="392">
        <f>'Orçamento Familiar'!P32</f>
        <v>0</v>
      </c>
      <c r="AM32" s="508">
        <f>Dez!F32</f>
        <v>0</v>
      </c>
      <c r="AN32" s="516">
        <f t="shared" si="42"/>
        <v>0</v>
      </c>
      <c r="AO32" s="511">
        <f t="shared" si="43"/>
        <v>0</v>
      </c>
      <c r="AP32" s="512">
        <f t="shared" si="44"/>
        <v>0</v>
      </c>
      <c r="AQ32" s="516">
        <f t="shared" si="45"/>
        <v>0</v>
      </c>
    </row>
    <row r="33" spans="1:43" ht="17.25" customHeight="1" x14ac:dyDescent="0.25">
      <c r="A33" s="618"/>
      <c r="B33" s="619"/>
      <c r="C33" s="513" t="str">
        <f>'Orçamento Familiar'!C33</f>
        <v>Água e Esgoto</v>
      </c>
      <c r="D33" s="506"/>
      <c r="E33" s="514">
        <f>'Orçamento Familiar'!E33</f>
        <v>0</v>
      </c>
      <c r="F33" s="534">
        <f>Jan!F33</f>
        <v>0</v>
      </c>
      <c r="G33" s="516">
        <f t="shared" si="31"/>
        <v>0</v>
      </c>
      <c r="H33" s="510">
        <f>'Orçamento Familiar'!F33</f>
        <v>0</v>
      </c>
      <c r="I33" s="508">
        <f>Fev!F33</f>
        <v>0</v>
      </c>
      <c r="J33" s="516">
        <f t="shared" si="32"/>
        <v>0</v>
      </c>
      <c r="K33" s="392">
        <f>'Orçamento Familiar'!G33</f>
        <v>0</v>
      </c>
      <c r="L33" s="508">
        <f>Mar!F33</f>
        <v>0</v>
      </c>
      <c r="M33" s="516">
        <f t="shared" si="33"/>
        <v>0</v>
      </c>
      <c r="N33" s="392">
        <f>'Orçamento Familiar'!H33</f>
        <v>0</v>
      </c>
      <c r="O33" s="508">
        <f>Abr!F33</f>
        <v>0</v>
      </c>
      <c r="P33" s="516">
        <f t="shared" si="34"/>
        <v>0</v>
      </c>
      <c r="Q33" s="392">
        <f>'Orçamento Familiar'!I33</f>
        <v>0</v>
      </c>
      <c r="R33" s="508">
        <f>Mai!F33</f>
        <v>0</v>
      </c>
      <c r="S33" s="516">
        <f t="shared" si="35"/>
        <v>0</v>
      </c>
      <c r="T33" s="392">
        <f>'Orçamento Familiar'!J33</f>
        <v>0</v>
      </c>
      <c r="U33" s="508">
        <f>Jun!F33</f>
        <v>0</v>
      </c>
      <c r="V33" s="516">
        <f t="shared" si="36"/>
        <v>0</v>
      </c>
      <c r="W33" s="392">
        <f>'Orçamento Familiar'!K33</f>
        <v>0</v>
      </c>
      <c r="X33" s="508">
        <f>Jul!F33</f>
        <v>0</v>
      </c>
      <c r="Y33" s="516">
        <f t="shared" si="37"/>
        <v>0</v>
      </c>
      <c r="Z33" s="392">
        <f>'Orçamento Familiar'!L33</f>
        <v>0</v>
      </c>
      <c r="AA33" s="508">
        <f>Ago!F33</f>
        <v>0</v>
      </c>
      <c r="AB33" s="516">
        <f t="shared" si="38"/>
        <v>0</v>
      </c>
      <c r="AC33" s="392">
        <f>'Orçamento Familiar'!M33</f>
        <v>0</v>
      </c>
      <c r="AD33" s="508">
        <f>Set!F33</f>
        <v>0</v>
      </c>
      <c r="AE33" s="516">
        <f t="shared" si="39"/>
        <v>0</v>
      </c>
      <c r="AF33" s="392">
        <f>'Orçamento Familiar'!N33</f>
        <v>0</v>
      </c>
      <c r="AG33" s="508">
        <f>Out!F33</f>
        <v>0</v>
      </c>
      <c r="AH33" s="516">
        <f t="shared" si="40"/>
        <v>0</v>
      </c>
      <c r="AI33" s="392">
        <f>'Orçamento Familiar'!O33</f>
        <v>0</v>
      </c>
      <c r="AJ33" s="508">
        <f>Nov!F33</f>
        <v>0</v>
      </c>
      <c r="AK33" s="516">
        <f t="shared" si="41"/>
        <v>0</v>
      </c>
      <c r="AL33" s="392">
        <f>'Orçamento Familiar'!P33</f>
        <v>0</v>
      </c>
      <c r="AM33" s="508">
        <f>Dez!F33</f>
        <v>0</v>
      </c>
      <c r="AN33" s="516">
        <f t="shared" si="42"/>
        <v>0</v>
      </c>
      <c r="AO33" s="511">
        <f t="shared" si="43"/>
        <v>0</v>
      </c>
      <c r="AP33" s="512">
        <f t="shared" si="44"/>
        <v>0</v>
      </c>
      <c r="AQ33" s="516">
        <f t="shared" si="45"/>
        <v>0</v>
      </c>
    </row>
    <row r="34" spans="1:43" ht="17.25" customHeight="1" x14ac:dyDescent="0.25">
      <c r="A34" s="618"/>
      <c r="B34" s="619"/>
      <c r="C34" s="513" t="str">
        <f>'Orçamento Familiar'!C34</f>
        <v>Gás</v>
      </c>
      <c r="D34" s="506"/>
      <c r="E34" s="514">
        <f>'Orçamento Familiar'!E34</f>
        <v>0</v>
      </c>
      <c r="F34" s="534">
        <f>Jan!F34</f>
        <v>0</v>
      </c>
      <c r="G34" s="516">
        <f t="shared" si="31"/>
        <v>0</v>
      </c>
      <c r="H34" s="510">
        <f>'Orçamento Familiar'!F34</f>
        <v>0</v>
      </c>
      <c r="I34" s="508">
        <f>Fev!F34</f>
        <v>0</v>
      </c>
      <c r="J34" s="516">
        <f t="shared" si="32"/>
        <v>0</v>
      </c>
      <c r="K34" s="392">
        <f>'Orçamento Familiar'!G34</f>
        <v>0</v>
      </c>
      <c r="L34" s="508">
        <f>Mar!F34</f>
        <v>0</v>
      </c>
      <c r="M34" s="516">
        <f t="shared" si="33"/>
        <v>0</v>
      </c>
      <c r="N34" s="392">
        <f>'Orçamento Familiar'!H34</f>
        <v>0</v>
      </c>
      <c r="O34" s="508">
        <f>Abr!F34</f>
        <v>0</v>
      </c>
      <c r="P34" s="516">
        <f t="shared" si="34"/>
        <v>0</v>
      </c>
      <c r="Q34" s="392">
        <f>'Orçamento Familiar'!I34</f>
        <v>0</v>
      </c>
      <c r="R34" s="508">
        <f>Mai!F34</f>
        <v>0</v>
      </c>
      <c r="S34" s="516">
        <f t="shared" si="35"/>
        <v>0</v>
      </c>
      <c r="T34" s="392">
        <f>'Orçamento Familiar'!J34</f>
        <v>0</v>
      </c>
      <c r="U34" s="508">
        <f>Jun!F34</f>
        <v>0</v>
      </c>
      <c r="V34" s="516">
        <f t="shared" si="36"/>
        <v>0</v>
      </c>
      <c r="W34" s="392">
        <f>'Orçamento Familiar'!K34</f>
        <v>0</v>
      </c>
      <c r="X34" s="508">
        <f>Jul!F34</f>
        <v>0</v>
      </c>
      <c r="Y34" s="516">
        <f t="shared" si="37"/>
        <v>0</v>
      </c>
      <c r="Z34" s="392">
        <f>'Orçamento Familiar'!L34</f>
        <v>0</v>
      </c>
      <c r="AA34" s="508">
        <f>Ago!F34</f>
        <v>0</v>
      </c>
      <c r="AB34" s="516">
        <f t="shared" si="38"/>
        <v>0</v>
      </c>
      <c r="AC34" s="392">
        <f>'Orçamento Familiar'!M34</f>
        <v>0</v>
      </c>
      <c r="AD34" s="508">
        <f>Set!F34</f>
        <v>0</v>
      </c>
      <c r="AE34" s="516">
        <f t="shared" si="39"/>
        <v>0</v>
      </c>
      <c r="AF34" s="392">
        <f>'Orçamento Familiar'!N34</f>
        <v>0</v>
      </c>
      <c r="AG34" s="508">
        <f>Out!F34</f>
        <v>0</v>
      </c>
      <c r="AH34" s="516">
        <f t="shared" si="40"/>
        <v>0</v>
      </c>
      <c r="AI34" s="392">
        <f>'Orçamento Familiar'!O34</f>
        <v>0</v>
      </c>
      <c r="AJ34" s="508">
        <f>Nov!F34</f>
        <v>0</v>
      </c>
      <c r="AK34" s="516">
        <f t="shared" si="41"/>
        <v>0</v>
      </c>
      <c r="AL34" s="392">
        <f>'Orçamento Familiar'!P34</f>
        <v>0</v>
      </c>
      <c r="AM34" s="508">
        <f>Dez!F34</f>
        <v>0</v>
      </c>
      <c r="AN34" s="516">
        <f t="shared" si="42"/>
        <v>0</v>
      </c>
      <c r="AO34" s="511">
        <f t="shared" si="43"/>
        <v>0</v>
      </c>
      <c r="AP34" s="512">
        <f t="shared" si="44"/>
        <v>0</v>
      </c>
      <c r="AQ34" s="516">
        <f t="shared" si="45"/>
        <v>0</v>
      </c>
    </row>
    <row r="35" spans="1:43" ht="17.25" customHeight="1" x14ac:dyDescent="0.25">
      <c r="A35" s="618"/>
      <c r="B35" s="619"/>
      <c r="C35" s="513" t="str">
        <f>'Orçamento Familiar'!C35</f>
        <v>Internet e Celular</v>
      </c>
      <c r="D35" s="506"/>
      <c r="E35" s="514">
        <f>'Orçamento Familiar'!E35</f>
        <v>125</v>
      </c>
      <c r="F35" s="534">
        <f>Jan!F35</f>
        <v>0</v>
      </c>
      <c r="G35" s="516">
        <f t="shared" si="31"/>
        <v>-125</v>
      </c>
      <c r="H35" s="510">
        <f>'Orçamento Familiar'!F35</f>
        <v>125</v>
      </c>
      <c r="I35" s="508">
        <f>Fev!F35</f>
        <v>185.7</v>
      </c>
      <c r="J35" s="516">
        <f t="shared" si="32"/>
        <v>60.699999999999989</v>
      </c>
      <c r="K35" s="392">
        <f>'Orçamento Familiar'!G35</f>
        <v>184.7</v>
      </c>
      <c r="L35" s="508">
        <f>Mar!F35</f>
        <v>184.7</v>
      </c>
      <c r="M35" s="516">
        <f t="shared" si="33"/>
        <v>0</v>
      </c>
      <c r="N35" s="392">
        <f>'Orçamento Familiar'!H35</f>
        <v>184.7</v>
      </c>
      <c r="O35" s="508">
        <f>Abr!F35</f>
        <v>0</v>
      </c>
      <c r="P35" s="516">
        <f t="shared" si="34"/>
        <v>-184.7</v>
      </c>
      <c r="Q35" s="392">
        <f>'Orçamento Familiar'!I35</f>
        <v>184.7</v>
      </c>
      <c r="R35" s="508">
        <f>Mai!F35</f>
        <v>0</v>
      </c>
      <c r="S35" s="516">
        <f t="shared" si="35"/>
        <v>-184.7</v>
      </c>
      <c r="T35" s="392">
        <f>'Orçamento Familiar'!J35</f>
        <v>184.7</v>
      </c>
      <c r="U35" s="508">
        <f>Jun!F35</f>
        <v>0</v>
      </c>
      <c r="V35" s="516">
        <f t="shared" si="36"/>
        <v>-184.7</v>
      </c>
      <c r="W35" s="392">
        <f>'Orçamento Familiar'!K35</f>
        <v>184.7</v>
      </c>
      <c r="X35" s="508">
        <f>Jul!F35</f>
        <v>0</v>
      </c>
      <c r="Y35" s="516">
        <f t="shared" si="37"/>
        <v>-184.7</v>
      </c>
      <c r="Z35" s="392">
        <f>'Orçamento Familiar'!L35</f>
        <v>184.7</v>
      </c>
      <c r="AA35" s="508">
        <f>Ago!F35</f>
        <v>0</v>
      </c>
      <c r="AB35" s="516">
        <f t="shared" si="38"/>
        <v>-184.7</v>
      </c>
      <c r="AC35" s="392">
        <f>'Orçamento Familiar'!M35</f>
        <v>184.7</v>
      </c>
      <c r="AD35" s="508">
        <f>Set!F35</f>
        <v>0</v>
      </c>
      <c r="AE35" s="516">
        <f t="shared" si="39"/>
        <v>-184.7</v>
      </c>
      <c r="AF35" s="392">
        <f>'Orçamento Familiar'!N35</f>
        <v>184.7</v>
      </c>
      <c r="AG35" s="508">
        <f>Out!F35</f>
        <v>0</v>
      </c>
      <c r="AH35" s="516">
        <f t="shared" si="40"/>
        <v>-184.7</v>
      </c>
      <c r="AI35" s="392">
        <f>'Orçamento Familiar'!O35</f>
        <v>184.7</v>
      </c>
      <c r="AJ35" s="508">
        <f>Nov!F35</f>
        <v>0</v>
      </c>
      <c r="AK35" s="516">
        <f t="shared" si="41"/>
        <v>-184.7</v>
      </c>
      <c r="AL35" s="392">
        <f>'Orçamento Familiar'!P35</f>
        <v>184.7</v>
      </c>
      <c r="AM35" s="508">
        <f>Dez!F35</f>
        <v>0</v>
      </c>
      <c r="AN35" s="516">
        <f t="shared" si="42"/>
        <v>-184.7</v>
      </c>
      <c r="AO35" s="511">
        <f t="shared" si="43"/>
        <v>2097</v>
      </c>
      <c r="AP35" s="512">
        <f t="shared" si="44"/>
        <v>370.4</v>
      </c>
      <c r="AQ35" s="516">
        <f t="shared" si="45"/>
        <v>-1726.6</v>
      </c>
    </row>
    <row r="36" spans="1:43" ht="17.25" customHeight="1" x14ac:dyDescent="0.25">
      <c r="A36" s="618"/>
      <c r="B36" s="619"/>
      <c r="C36" s="513" t="str">
        <f>'Orçamento Familiar'!C36</f>
        <v>Manutenção</v>
      </c>
      <c r="D36" s="506"/>
      <c r="E36" s="514">
        <f>'Orçamento Familiar'!E36</f>
        <v>0</v>
      </c>
      <c r="F36" s="534">
        <f>Jan!F36</f>
        <v>0</v>
      </c>
      <c r="G36" s="516">
        <f t="shared" si="31"/>
        <v>0</v>
      </c>
      <c r="H36" s="510">
        <f>'Orçamento Familiar'!F36</f>
        <v>0</v>
      </c>
      <c r="I36" s="508">
        <f>Fev!F36</f>
        <v>60</v>
      </c>
      <c r="J36" s="516">
        <f t="shared" si="32"/>
        <v>60</v>
      </c>
      <c r="K36" s="392">
        <f>'Orçamento Familiar'!G36</f>
        <v>50</v>
      </c>
      <c r="L36" s="508">
        <f>Mar!F36</f>
        <v>0</v>
      </c>
      <c r="M36" s="516">
        <f t="shared" si="33"/>
        <v>-50</v>
      </c>
      <c r="N36" s="392">
        <f>'Orçamento Familiar'!H36</f>
        <v>50</v>
      </c>
      <c r="O36" s="508">
        <f>Abr!F36</f>
        <v>0</v>
      </c>
      <c r="P36" s="516">
        <f t="shared" si="34"/>
        <v>-50</v>
      </c>
      <c r="Q36" s="392">
        <f>'Orçamento Familiar'!I36</f>
        <v>50</v>
      </c>
      <c r="R36" s="508">
        <f>Mai!F36</f>
        <v>0</v>
      </c>
      <c r="S36" s="516">
        <f t="shared" si="35"/>
        <v>-50</v>
      </c>
      <c r="T36" s="392">
        <f>'Orçamento Familiar'!J36</f>
        <v>50</v>
      </c>
      <c r="U36" s="508">
        <f>Jun!F36</f>
        <v>0</v>
      </c>
      <c r="V36" s="516">
        <f t="shared" si="36"/>
        <v>-50</v>
      </c>
      <c r="W36" s="392">
        <f>'Orçamento Familiar'!K36</f>
        <v>50</v>
      </c>
      <c r="X36" s="508">
        <f>Jul!F36</f>
        <v>0</v>
      </c>
      <c r="Y36" s="516">
        <f t="shared" si="37"/>
        <v>-50</v>
      </c>
      <c r="Z36" s="392">
        <f>'Orçamento Familiar'!L36</f>
        <v>50</v>
      </c>
      <c r="AA36" s="508">
        <f>Ago!F36</f>
        <v>0</v>
      </c>
      <c r="AB36" s="516">
        <f t="shared" si="38"/>
        <v>-50</v>
      </c>
      <c r="AC36" s="392">
        <f>'Orçamento Familiar'!M36</f>
        <v>50</v>
      </c>
      <c r="AD36" s="508">
        <f>Set!F36</f>
        <v>0</v>
      </c>
      <c r="AE36" s="516">
        <f t="shared" si="39"/>
        <v>-50</v>
      </c>
      <c r="AF36" s="392">
        <f>'Orçamento Familiar'!N36</f>
        <v>50</v>
      </c>
      <c r="AG36" s="508">
        <f>Out!F36</f>
        <v>0</v>
      </c>
      <c r="AH36" s="516">
        <f t="shared" si="40"/>
        <v>-50</v>
      </c>
      <c r="AI36" s="392">
        <f>'Orçamento Familiar'!O36</f>
        <v>50</v>
      </c>
      <c r="AJ36" s="508">
        <f>Nov!F36</f>
        <v>0</v>
      </c>
      <c r="AK36" s="516">
        <f t="shared" si="41"/>
        <v>-50</v>
      </c>
      <c r="AL36" s="392">
        <f>'Orçamento Familiar'!P36</f>
        <v>50</v>
      </c>
      <c r="AM36" s="508">
        <f>Dez!F36</f>
        <v>0</v>
      </c>
      <c r="AN36" s="516">
        <f t="shared" si="42"/>
        <v>-50</v>
      </c>
      <c r="AO36" s="511">
        <f t="shared" si="43"/>
        <v>500</v>
      </c>
      <c r="AP36" s="512">
        <f t="shared" si="44"/>
        <v>60</v>
      </c>
      <c r="AQ36" s="516">
        <f t="shared" si="45"/>
        <v>-440</v>
      </c>
    </row>
    <row r="37" spans="1:43" ht="17.25" customHeight="1" x14ac:dyDescent="0.25">
      <c r="A37" s="618"/>
      <c r="B37" s="619"/>
      <c r="C37" s="513">
        <f>'Orçamento Familiar'!C37</f>
        <v>0</v>
      </c>
      <c r="D37" s="506"/>
      <c r="E37" s="514">
        <f>'Orçamento Familiar'!E37</f>
        <v>0</v>
      </c>
      <c r="F37" s="534">
        <f>Jan!F37</f>
        <v>0</v>
      </c>
      <c r="G37" s="516">
        <f t="shared" si="31"/>
        <v>0</v>
      </c>
      <c r="H37" s="510">
        <f>'Orçamento Familiar'!F37</f>
        <v>0</v>
      </c>
      <c r="I37" s="508">
        <f>Fev!F37</f>
        <v>69</v>
      </c>
      <c r="J37" s="516">
        <f t="shared" si="32"/>
        <v>69</v>
      </c>
      <c r="K37" s="392">
        <f>'Orçamento Familiar'!G37</f>
        <v>0</v>
      </c>
      <c r="L37" s="508">
        <f>Mar!F37</f>
        <v>0</v>
      </c>
      <c r="M37" s="516">
        <f t="shared" si="33"/>
        <v>0</v>
      </c>
      <c r="N37" s="392">
        <f>'Orçamento Familiar'!H37</f>
        <v>0</v>
      </c>
      <c r="O37" s="508">
        <f>Abr!F37</f>
        <v>0</v>
      </c>
      <c r="P37" s="516">
        <f t="shared" si="34"/>
        <v>0</v>
      </c>
      <c r="Q37" s="392">
        <f>'Orçamento Familiar'!I37</f>
        <v>0</v>
      </c>
      <c r="R37" s="508">
        <f>Mai!F37</f>
        <v>0</v>
      </c>
      <c r="S37" s="516">
        <f t="shared" si="35"/>
        <v>0</v>
      </c>
      <c r="T37" s="392">
        <f>'Orçamento Familiar'!J37</f>
        <v>0</v>
      </c>
      <c r="U37" s="508">
        <f>Jun!F37</f>
        <v>0</v>
      </c>
      <c r="V37" s="516">
        <f t="shared" si="36"/>
        <v>0</v>
      </c>
      <c r="W37" s="392">
        <f>'Orçamento Familiar'!K37</f>
        <v>0</v>
      </c>
      <c r="X37" s="508">
        <f>Jul!F37</f>
        <v>0</v>
      </c>
      <c r="Y37" s="516">
        <f t="shared" si="37"/>
        <v>0</v>
      </c>
      <c r="Z37" s="392">
        <f>'Orçamento Familiar'!L37</f>
        <v>0</v>
      </c>
      <c r="AA37" s="508">
        <f>Ago!F37</f>
        <v>0</v>
      </c>
      <c r="AB37" s="516">
        <f t="shared" si="38"/>
        <v>0</v>
      </c>
      <c r="AC37" s="392">
        <f>'Orçamento Familiar'!M37</f>
        <v>0</v>
      </c>
      <c r="AD37" s="508">
        <f>Set!F37</f>
        <v>0</v>
      </c>
      <c r="AE37" s="516">
        <f t="shared" si="39"/>
        <v>0</v>
      </c>
      <c r="AF37" s="392">
        <f>'Orçamento Familiar'!N37</f>
        <v>0</v>
      </c>
      <c r="AG37" s="508">
        <f>Out!F37</f>
        <v>0</v>
      </c>
      <c r="AH37" s="516">
        <f t="shared" si="40"/>
        <v>0</v>
      </c>
      <c r="AI37" s="392">
        <f>'Orçamento Familiar'!O37</f>
        <v>0</v>
      </c>
      <c r="AJ37" s="508">
        <f>Nov!F37</f>
        <v>0</v>
      </c>
      <c r="AK37" s="516">
        <f t="shared" si="41"/>
        <v>0</v>
      </c>
      <c r="AL37" s="392">
        <f>'Orçamento Familiar'!P37</f>
        <v>0</v>
      </c>
      <c r="AM37" s="508">
        <f>Dez!F37</f>
        <v>0</v>
      </c>
      <c r="AN37" s="516">
        <f t="shared" si="42"/>
        <v>0</v>
      </c>
      <c r="AO37" s="511">
        <f t="shared" si="43"/>
        <v>0</v>
      </c>
      <c r="AP37" s="512">
        <f t="shared" si="44"/>
        <v>69</v>
      </c>
      <c r="AQ37" s="516">
        <f t="shared" si="45"/>
        <v>69</v>
      </c>
    </row>
    <row r="38" spans="1:43" ht="17.25" customHeight="1" x14ac:dyDescent="0.25">
      <c r="A38" s="618"/>
      <c r="B38" s="619"/>
      <c r="C38" s="513">
        <f>'Orçamento Familiar'!C38</f>
        <v>0</v>
      </c>
      <c r="D38" s="506"/>
      <c r="E38" s="514">
        <f>'Orçamento Familiar'!E38</f>
        <v>0</v>
      </c>
      <c r="F38" s="534">
        <f>Jan!F38</f>
        <v>0</v>
      </c>
      <c r="G38" s="516">
        <f t="shared" si="31"/>
        <v>0</v>
      </c>
      <c r="H38" s="510">
        <f>'Orçamento Familiar'!F38</f>
        <v>0</v>
      </c>
      <c r="I38" s="508">
        <f>Fev!F38</f>
        <v>0</v>
      </c>
      <c r="J38" s="516">
        <f t="shared" si="32"/>
        <v>0</v>
      </c>
      <c r="K38" s="392">
        <f>'Orçamento Familiar'!G38</f>
        <v>0</v>
      </c>
      <c r="L38" s="508">
        <f>Mar!F38</f>
        <v>0</v>
      </c>
      <c r="M38" s="516">
        <f t="shared" si="33"/>
        <v>0</v>
      </c>
      <c r="N38" s="392">
        <f>'Orçamento Familiar'!H38</f>
        <v>0</v>
      </c>
      <c r="O38" s="508">
        <f>Abr!F38</f>
        <v>0</v>
      </c>
      <c r="P38" s="516">
        <f t="shared" si="34"/>
        <v>0</v>
      </c>
      <c r="Q38" s="392">
        <f>'Orçamento Familiar'!I38</f>
        <v>0</v>
      </c>
      <c r="R38" s="508">
        <f>Mai!F38</f>
        <v>0</v>
      </c>
      <c r="S38" s="516">
        <f t="shared" si="35"/>
        <v>0</v>
      </c>
      <c r="T38" s="392">
        <f>'Orçamento Familiar'!J38</f>
        <v>0</v>
      </c>
      <c r="U38" s="508">
        <f>Jun!F38</f>
        <v>0</v>
      </c>
      <c r="V38" s="516">
        <f t="shared" si="36"/>
        <v>0</v>
      </c>
      <c r="W38" s="392">
        <f>'Orçamento Familiar'!K38</f>
        <v>0</v>
      </c>
      <c r="X38" s="508">
        <f>Jul!F38</f>
        <v>0</v>
      </c>
      <c r="Y38" s="516">
        <f t="shared" si="37"/>
        <v>0</v>
      </c>
      <c r="Z38" s="392">
        <f>'Orçamento Familiar'!L38</f>
        <v>0</v>
      </c>
      <c r="AA38" s="508">
        <f>Ago!F38</f>
        <v>0</v>
      </c>
      <c r="AB38" s="516">
        <f t="shared" si="38"/>
        <v>0</v>
      </c>
      <c r="AC38" s="392">
        <f>'Orçamento Familiar'!M38</f>
        <v>0</v>
      </c>
      <c r="AD38" s="508">
        <f>Set!F38</f>
        <v>0</v>
      </c>
      <c r="AE38" s="516">
        <f t="shared" si="39"/>
        <v>0</v>
      </c>
      <c r="AF38" s="392">
        <f>'Orçamento Familiar'!N38</f>
        <v>0</v>
      </c>
      <c r="AG38" s="508">
        <f>Out!F38</f>
        <v>0</v>
      </c>
      <c r="AH38" s="516">
        <f t="shared" si="40"/>
        <v>0</v>
      </c>
      <c r="AI38" s="392">
        <f>'Orçamento Familiar'!O38</f>
        <v>0</v>
      </c>
      <c r="AJ38" s="508">
        <f>Nov!F38</f>
        <v>0</v>
      </c>
      <c r="AK38" s="516">
        <f t="shared" si="41"/>
        <v>0</v>
      </c>
      <c r="AL38" s="392">
        <f>'Orçamento Familiar'!P38</f>
        <v>0</v>
      </c>
      <c r="AM38" s="508">
        <f>Dez!F38</f>
        <v>0</v>
      </c>
      <c r="AN38" s="516">
        <f t="shared" si="42"/>
        <v>0</v>
      </c>
      <c r="AO38" s="511">
        <f t="shared" si="43"/>
        <v>0</v>
      </c>
      <c r="AP38" s="512">
        <f t="shared" si="44"/>
        <v>0</v>
      </c>
      <c r="AQ38" s="516">
        <f t="shared" si="45"/>
        <v>0</v>
      </c>
    </row>
    <row r="39" spans="1:43" ht="17.25" customHeight="1" x14ac:dyDescent="0.25">
      <c r="A39" s="618"/>
      <c r="B39" s="619"/>
      <c r="C39" s="513">
        <f>'Orçamento Familiar'!C39</f>
        <v>0</v>
      </c>
      <c r="D39" s="506"/>
      <c r="E39" s="514">
        <f>'Orçamento Familiar'!E39</f>
        <v>0</v>
      </c>
      <c r="F39" s="534">
        <f>Jan!F39</f>
        <v>0</v>
      </c>
      <c r="G39" s="516">
        <f t="shared" si="31"/>
        <v>0</v>
      </c>
      <c r="H39" s="510">
        <f>'Orçamento Familiar'!F39</f>
        <v>0</v>
      </c>
      <c r="I39" s="508">
        <f>Fev!F39</f>
        <v>0</v>
      </c>
      <c r="J39" s="516">
        <f t="shared" si="32"/>
        <v>0</v>
      </c>
      <c r="K39" s="392">
        <f>'Orçamento Familiar'!G39</f>
        <v>0</v>
      </c>
      <c r="L39" s="508">
        <f>Mar!F39</f>
        <v>0</v>
      </c>
      <c r="M39" s="516">
        <f t="shared" si="33"/>
        <v>0</v>
      </c>
      <c r="N39" s="392">
        <f>'Orçamento Familiar'!H39</f>
        <v>0</v>
      </c>
      <c r="O39" s="508">
        <f>Abr!F39</f>
        <v>0</v>
      </c>
      <c r="P39" s="516">
        <f t="shared" si="34"/>
        <v>0</v>
      </c>
      <c r="Q39" s="392">
        <f>'Orçamento Familiar'!I39</f>
        <v>0</v>
      </c>
      <c r="R39" s="508">
        <f>Mai!F39</f>
        <v>0</v>
      </c>
      <c r="S39" s="516">
        <f t="shared" si="35"/>
        <v>0</v>
      </c>
      <c r="T39" s="392">
        <f>'Orçamento Familiar'!J39</f>
        <v>0</v>
      </c>
      <c r="U39" s="508">
        <f>Jun!F39</f>
        <v>0</v>
      </c>
      <c r="V39" s="516">
        <f t="shared" si="36"/>
        <v>0</v>
      </c>
      <c r="W39" s="392">
        <f>'Orçamento Familiar'!K39</f>
        <v>0</v>
      </c>
      <c r="X39" s="508">
        <f>Jul!F39</f>
        <v>0</v>
      </c>
      <c r="Y39" s="516">
        <f t="shared" si="37"/>
        <v>0</v>
      </c>
      <c r="Z39" s="392">
        <f>'Orçamento Familiar'!L39</f>
        <v>0</v>
      </c>
      <c r="AA39" s="508">
        <f>Ago!F39</f>
        <v>0</v>
      </c>
      <c r="AB39" s="516">
        <f t="shared" si="38"/>
        <v>0</v>
      </c>
      <c r="AC39" s="392">
        <f>'Orçamento Familiar'!M39</f>
        <v>0</v>
      </c>
      <c r="AD39" s="508">
        <f>Set!F39</f>
        <v>0</v>
      </c>
      <c r="AE39" s="516">
        <f t="shared" si="39"/>
        <v>0</v>
      </c>
      <c r="AF39" s="392">
        <f>'Orçamento Familiar'!N39</f>
        <v>0</v>
      </c>
      <c r="AG39" s="508">
        <f>Out!F39</f>
        <v>0</v>
      </c>
      <c r="AH39" s="516">
        <f t="shared" si="40"/>
        <v>0</v>
      </c>
      <c r="AI39" s="392">
        <f>'Orçamento Familiar'!O39</f>
        <v>0</v>
      </c>
      <c r="AJ39" s="508">
        <f>Nov!F39</f>
        <v>0</v>
      </c>
      <c r="AK39" s="516">
        <f t="shared" si="41"/>
        <v>0</v>
      </c>
      <c r="AL39" s="392">
        <f>'Orçamento Familiar'!P39</f>
        <v>0</v>
      </c>
      <c r="AM39" s="508">
        <f>Dez!F39</f>
        <v>0</v>
      </c>
      <c r="AN39" s="516">
        <f t="shared" si="42"/>
        <v>0</v>
      </c>
      <c r="AO39" s="511">
        <f t="shared" si="43"/>
        <v>0</v>
      </c>
      <c r="AP39" s="512">
        <f t="shared" si="44"/>
        <v>0</v>
      </c>
      <c r="AQ39" s="516">
        <f t="shared" si="45"/>
        <v>0</v>
      </c>
    </row>
    <row r="40" spans="1:43" ht="17.25" customHeight="1" x14ac:dyDescent="0.25">
      <c r="A40" s="618"/>
      <c r="B40" s="599" t="s">
        <v>51</v>
      </c>
      <c r="C40" s="513" t="str">
        <f>'Orçamento Familiar'!C40</f>
        <v>Supermercado</v>
      </c>
      <c r="D40" s="506"/>
      <c r="E40" s="514">
        <f>'Orçamento Familiar'!E40</f>
        <v>3100</v>
      </c>
      <c r="F40" s="534">
        <f>Jan!F40</f>
        <v>1942.99</v>
      </c>
      <c r="G40" s="516">
        <f t="shared" si="31"/>
        <v>-1157.01</v>
      </c>
      <c r="H40" s="510">
        <f>'Orçamento Familiar'!F40</f>
        <v>3100</v>
      </c>
      <c r="I40" s="508">
        <f>Fev!F40</f>
        <v>3370.5299999999997</v>
      </c>
      <c r="J40" s="516">
        <f t="shared" si="32"/>
        <v>270.52999999999975</v>
      </c>
      <c r="K40" s="392">
        <f>'Orçamento Familiar'!G40</f>
        <v>3100</v>
      </c>
      <c r="L40" s="508">
        <f>Mar!F40</f>
        <v>2410.5699999999997</v>
      </c>
      <c r="M40" s="516">
        <f t="shared" si="33"/>
        <v>-689.43000000000029</v>
      </c>
      <c r="N40" s="392">
        <f>'Orçamento Familiar'!H40</f>
        <v>3100</v>
      </c>
      <c r="O40" s="508">
        <f>Abr!F40</f>
        <v>366.88</v>
      </c>
      <c r="P40" s="516">
        <f t="shared" si="34"/>
        <v>-2733.12</v>
      </c>
      <c r="Q40" s="392">
        <f>'Orçamento Familiar'!I40</f>
        <v>3100</v>
      </c>
      <c r="R40" s="508">
        <f>Mai!F40</f>
        <v>0</v>
      </c>
      <c r="S40" s="516">
        <f t="shared" si="35"/>
        <v>-3100</v>
      </c>
      <c r="T40" s="392">
        <f>'Orçamento Familiar'!J40</f>
        <v>3100</v>
      </c>
      <c r="U40" s="508">
        <f>Jun!F40</f>
        <v>0</v>
      </c>
      <c r="V40" s="516">
        <f t="shared" si="36"/>
        <v>-3100</v>
      </c>
      <c r="W40" s="392">
        <f>'Orçamento Familiar'!K40</f>
        <v>3100</v>
      </c>
      <c r="X40" s="508">
        <f>Jul!F40</f>
        <v>0</v>
      </c>
      <c r="Y40" s="516">
        <f t="shared" si="37"/>
        <v>-3100</v>
      </c>
      <c r="Z40" s="392">
        <f>'Orçamento Familiar'!L40</f>
        <v>3100</v>
      </c>
      <c r="AA40" s="508">
        <f>Ago!F40</f>
        <v>0</v>
      </c>
      <c r="AB40" s="516">
        <f t="shared" si="38"/>
        <v>-3100</v>
      </c>
      <c r="AC40" s="392">
        <f>'Orçamento Familiar'!M40</f>
        <v>3100</v>
      </c>
      <c r="AD40" s="508">
        <f>Set!F40</f>
        <v>0</v>
      </c>
      <c r="AE40" s="516">
        <f t="shared" si="39"/>
        <v>-3100</v>
      </c>
      <c r="AF40" s="392">
        <f>'Orçamento Familiar'!N40</f>
        <v>3100</v>
      </c>
      <c r="AG40" s="508">
        <f>Out!F40</f>
        <v>0</v>
      </c>
      <c r="AH40" s="516">
        <f t="shared" si="40"/>
        <v>-3100</v>
      </c>
      <c r="AI40" s="392">
        <f>'Orçamento Familiar'!O40</f>
        <v>3100</v>
      </c>
      <c r="AJ40" s="508">
        <f>Nov!F40</f>
        <v>0</v>
      </c>
      <c r="AK40" s="516">
        <f t="shared" si="41"/>
        <v>-3100</v>
      </c>
      <c r="AL40" s="392">
        <f>'Orçamento Familiar'!P40</f>
        <v>3100</v>
      </c>
      <c r="AM40" s="508">
        <f>Dez!F40</f>
        <v>0</v>
      </c>
      <c r="AN40" s="516">
        <f t="shared" si="42"/>
        <v>-3100</v>
      </c>
      <c r="AO40" s="511">
        <f t="shared" si="43"/>
        <v>37200</v>
      </c>
      <c r="AP40" s="512">
        <f t="shared" si="44"/>
        <v>8090.9699999999993</v>
      </c>
      <c r="AQ40" s="516">
        <f t="shared" si="45"/>
        <v>-29109.03</v>
      </c>
    </row>
    <row r="41" spans="1:43" ht="17.25" customHeight="1" x14ac:dyDescent="0.25">
      <c r="A41" s="618"/>
      <c r="B41" s="599"/>
      <c r="C41" s="513">
        <f>'Orçamento Familiar'!C41</f>
        <v>0</v>
      </c>
      <c r="D41" s="506"/>
      <c r="E41" s="514">
        <f>'Orçamento Familiar'!E41</f>
        <v>0</v>
      </c>
      <c r="F41" s="534">
        <f>Jan!F41</f>
        <v>0</v>
      </c>
      <c r="G41" s="516">
        <f t="shared" si="31"/>
        <v>0</v>
      </c>
      <c r="H41" s="510">
        <f>'Orçamento Familiar'!F41</f>
        <v>0</v>
      </c>
      <c r="I41" s="508">
        <f>Fev!F41</f>
        <v>0</v>
      </c>
      <c r="J41" s="516">
        <f t="shared" si="32"/>
        <v>0</v>
      </c>
      <c r="K41" s="392">
        <f>'Orçamento Familiar'!G41</f>
        <v>0</v>
      </c>
      <c r="L41" s="508">
        <f>Mar!F41</f>
        <v>0</v>
      </c>
      <c r="M41" s="516">
        <f t="shared" si="33"/>
        <v>0</v>
      </c>
      <c r="N41" s="392">
        <f>'Orçamento Familiar'!H41</f>
        <v>0</v>
      </c>
      <c r="O41" s="508">
        <f>Abr!F41</f>
        <v>0</v>
      </c>
      <c r="P41" s="516">
        <f t="shared" si="34"/>
        <v>0</v>
      </c>
      <c r="Q41" s="392">
        <f>'Orçamento Familiar'!I41</f>
        <v>0</v>
      </c>
      <c r="R41" s="508">
        <f>Mai!F41</f>
        <v>0</v>
      </c>
      <c r="S41" s="516">
        <f t="shared" si="35"/>
        <v>0</v>
      </c>
      <c r="T41" s="392">
        <f>'Orçamento Familiar'!J41</f>
        <v>0</v>
      </c>
      <c r="U41" s="508">
        <f>Jun!F41</f>
        <v>0</v>
      </c>
      <c r="V41" s="516">
        <f t="shared" si="36"/>
        <v>0</v>
      </c>
      <c r="W41" s="392">
        <f>'Orçamento Familiar'!K41</f>
        <v>0</v>
      </c>
      <c r="X41" s="508">
        <f>Jul!F41</f>
        <v>0</v>
      </c>
      <c r="Y41" s="516">
        <f t="shared" si="37"/>
        <v>0</v>
      </c>
      <c r="Z41" s="392">
        <f>'Orçamento Familiar'!L41</f>
        <v>0</v>
      </c>
      <c r="AA41" s="508">
        <f>Ago!F41</f>
        <v>0</v>
      </c>
      <c r="AB41" s="516">
        <f t="shared" si="38"/>
        <v>0</v>
      </c>
      <c r="AC41" s="392">
        <f>'Orçamento Familiar'!M41</f>
        <v>0</v>
      </c>
      <c r="AD41" s="508">
        <f>Set!F41</f>
        <v>0</v>
      </c>
      <c r="AE41" s="516">
        <f t="shared" si="39"/>
        <v>0</v>
      </c>
      <c r="AF41" s="392">
        <f>'Orçamento Familiar'!N41</f>
        <v>0</v>
      </c>
      <c r="AG41" s="508">
        <f>Out!F41</f>
        <v>0</v>
      </c>
      <c r="AH41" s="516">
        <f t="shared" si="40"/>
        <v>0</v>
      </c>
      <c r="AI41" s="392">
        <f>'Orçamento Familiar'!O41</f>
        <v>0</v>
      </c>
      <c r="AJ41" s="508">
        <f>Nov!F41</f>
        <v>0</v>
      </c>
      <c r="AK41" s="516">
        <f t="shared" si="41"/>
        <v>0</v>
      </c>
      <c r="AL41" s="392">
        <f>'Orçamento Familiar'!P41</f>
        <v>0</v>
      </c>
      <c r="AM41" s="508">
        <f>Dez!F41</f>
        <v>0</v>
      </c>
      <c r="AN41" s="516">
        <f t="shared" si="42"/>
        <v>0</v>
      </c>
      <c r="AO41" s="511">
        <f t="shared" si="43"/>
        <v>0</v>
      </c>
      <c r="AP41" s="512">
        <f t="shared" si="44"/>
        <v>0</v>
      </c>
      <c r="AQ41" s="516">
        <f t="shared" si="45"/>
        <v>0</v>
      </c>
    </row>
    <row r="42" spans="1:43" ht="17.25" customHeight="1" x14ac:dyDescent="0.25">
      <c r="A42" s="618"/>
      <c r="B42" s="599"/>
      <c r="C42" s="513">
        <f>'Orçamento Familiar'!C42</f>
        <v>0</v>
      </c>
      <c r="D42" s="506"/>
      <c r="E42" s="514">
        <f>'Orçamento Familiar'!E42</f>
        <v>0</v>
      </c>
      <c r="F42" s="534">
        <f>Jan!F42</f>
        <v>0</v>
      </c>
      <c r="G42" s="516">
        <f t="shared" si="31"/>
        <v>0</v>
      </c>
      <c r="H42" s="510">
        <f>'Orçamento Familiar'!F42</f>
        <v>0</v>
      </c>
      <c r="I42" s="508">
        <f>Fev!F42</f>
        <v>0</v>
      </c>
      <c r="J42" s="516">
        <f t="shared" si="32"/>
        <v>0</v>
      </c>
      <c r="K42" s="392">
        <f>'Orçamento Familiar'!G42</f>
        <v>0</v>
      </c>
      <c r="L42" s="508">
        <f>Mar!F42</f>
        <v>0</v>
      </c>
      <c r="M42" s="516">
        <f t="shared" si="33"/>
        <v>0</v>
      </c>
      <c r="N42" s="392">
        <f>'Orçamento Familiar'!H42</f>
        <v>0</v>
      </c>
      <c r="O42" s="508">
        <f>Abr!F42</f>
        <v>0</v>
      </c>
      <c r="P42" s="516">
        <f t="shared" si="34"/>
        <v>0</v>
      </c>
      <c r="Q42" s="392">
        <f>'Orçamento Familiar'!I42</f>
        <v>0</v>
      </c>
      <c r="R42" s="508">
        <f>Mai!F42</f>
        <v>0</v>
      </c>
      <c r="S42" s="516">
        <f t="shared" si="35"/>
        <v>0</v>
      </c>
      <c r="T42" s="392">
        <f>'Orçamento Familiar'!J42</f>
        <v>0</v>
      </c>
      <c r="U42" s="508">
        <f>Jun!F42</f>
        <v>0</v>
      </c>
      <c r="V42" s="516">
        <f t="shared" si="36"/>
        <v>0</v>
      </c>
      <c r="W42" s="392">
        <f>'Orçamento Familiar'!K42</f>
        <v>0</v>
      </c>
      <c r="X42" s="508">
        <f>Jul!F42</f>
        <v>0</v>
      </c>
      <c r="Y42" s="516">
        <f t="shared" si="37"/>
        <v>0</v>
      </c>
      <c r="Z42" s="392">
        <f>'Orçamento Familiar'!L42</f>
        <v>0</v>
      </c>
      <c r="AA42" s="508">
        <f>Ago!F42</f>
        <v>0</v>
      </c>
      <c r="AB42" s="516">
        <f t="shared" si="38"/>
        <v>0</v>
      </c>
      <c r="AC42" s="392">
        <f>'Orçamento Familiar'!M42</f>
        <v>0</v>
      </c>
      <c r="AD42" s="508">
        <f>Set!F42</f>
        <v>0</v>
      </c>
      <c r="AE42" s="516">
        <f t="shared" si="39"/>
        <v>0</v>
      </c>
      <c r="AF42" s="392">
        <f>'Orçamento Familiar'!N42</f>
        <v>0</v>
      </c>
      <c r="AG42" s="508">
        <f>Out!F42</f>
        <v>0</v>
      </c>
      <c r="AH42" s="516">
        <f t="shared" si="40"/>
        <v>0</v>
      </c>
      <c r="AI42" s="392">
        <f>'Orçamento Familiar'!O42</f>
        <v>0</v>
      </c>
      <c r="AJ42" s="508">
        <f>Nov!F42</f>
        <v>0</v>
      </c>
      <c r="AK42" s="516">
        <f t="shared" si="41"/>
        <v>0</v>
      </c>
      <c r="AL42" s="392">
        <f>'Orçamento Familiar'!P42</f>
        <v>0</v>
      </c>
      <c r="AM42" s="508">
        <f>Dez!F42</f>
        <v>0</v>
      </c>
      <c r="AN42" s="516">
        <f t="shared" si="42"/>
        <v>0</v>
      </c>
      <c r="AO42" s="511">
        <f t="shared" si="43"/>
        <v>0</v>
      </c>
      <c r="AP42" s="512">
        <f t="shared" si="44"/>
        <v>0</v>
      </c>
      <c r="AQ42" s="516">
        <f t="shared" si="45"/>
        <v>0</v>
      </c>
    </row>
    <row r="43" spans="1:43" ht="17.25" customHeight="1" x14ac:dyDescent="0.25">
      <c r="A43" s="618"/>
      <c r="B43" s="599"/>
      <c r="C43" s="535">
        <f>'Orçamento Familiar'!C43</f>
        <v>0</v>
      </c>
      <c r="D43" s="536"/>
      <c r="E43" s="514">
        <f>'Orçamento Familiar'!E43</f>
        <v>0</v>
      </c>
      <c r="F43" s="534">
        <f>Jan!F43</f>
        <v>0</v>
      </c>
      <c r="G43" s="516">
        <f t="shared" si="31"/>
        <v>0</v>
      </c>
      <c r="H43" s="510">
        <f>'Orçamento Familiar'!F43</f>
        <v>0</v>
      </c>
      <c r="I43" s="508">
        <f>Fev!F43</f>
        <v>0</v>
      </c>
      <c r="J43" s="516">
        <f t="shared" si="32"/>
        <v>0</v>
      </c>
      <c r="K43" s="392">
        <f>'Orçamento Familiar'!G43</f>
        <v>0</v>
      </c>
      <c r="L43" s="508">
        <f>Mar!F43</f>
        <v>0</v>
      </c>
      <c r="M43" s="516">
        <f t="shared" si="33"/>
        <v>0</v>
      </c>
      <c r="N43" s="392">
        <f>'Orçamento Familiar'!H43</f>
        <v>0</v>
      </c>
      <c r="O43" s="508">
        <f>Abr!F43</f>
        <v>0</v>
      </c>
      <c r="P43" s="516">
        <f t="shared" si="34"/>
        <v>0</v>
      </c>
      <c r="Q43" s="392">
        <f>'Orçamento Familiar'!I43</f>
        <v>0</v>
      </c>
      <c r="R43" s="508">
        <f>Mai!F43</f>
        <v>0</v>
      </c>
      <c r="S43" s="516">
        <f t="shared" si="35"/>
        <v>0</v>
      </c>
      <c r="T43" s="392">
        <f>'Orçamento Familiar'!J43</f>
        <v>0</v>
      </c>
      <c r="U43" s="508">
        <f>Jun!F43</f>
        <v>0</v>
      </c>
      <c r="V43" s="516">
        <f t="shared" si="36"/>
        <v>0</v>
      </c>
      <c r="W43" s="392">
        <f>'Orçamento Familiar'!K43</f>
        <v>0</v>
      </c>
      <c r="X43" s="508">
        <f>Jul!F43</f>
        <v>0</v>
      </c>
      <c r="Y43" s="516">
        <f t="shared" si="37"/>
        <v>0</v>
      </c>
      <c r="Z43" s="392">
        <f>'Orçamento Familiar'!L43</f>
        <v>0</v>
      </c>
      <c r="AA43" s="508">
        <f>Ago!F43</f>
        <v>0</v>
      </c>
      <c r="AB43" s="516">
        <f t="shared" si="38"/>
        <v>0</v>
      </c>
      <c r="AC43" s="392">
        <f>'Orçamento Familiar'!M43</f>
        <v>0</v>
      </c>
      <c r="AD43" s="508">
        <f>Set!F43</f>
        <v>0</v>
      </c>
      <c r="AE43" s="516">
        <f t="shared" si="39"/>
        <v>0</v>
      </c>
      <c r="AF43" s="392">
        <f>'Orçamento Familiar'!N43</f>
        <v>0</v>
      </c>
      <c r="AG43" s="508">
        <f>Out!F43</f>
        <v>0</v>
      </c>
      <c r="AH43" s="516">
        <f t="shared" si="40"/>
        <v>0</v>
      </c>
      <c r="AI43" s="392">
        <f>'Orçamento Familiar'!O43</f>
        <v>0</v>
      </c>
      <c r="AJ43" s="508">
        <f>Nov!F43</f>
        <v>0</v>
      </c>
      <c r="AK43" s="516">
        <f t="shared" si="41"/>
        <v>0</v>
      </c>
      <c r="AL43" s="392">
        <f>'Orçamento Familiar'!P43</f>
        <v>0</v>
      </c>
      <c r="AM43" s="508">
        <f>Dez!F43</f>
        <v>0</v>
      </c>
      <c r="AN43" s="516">
        <f t="shared" si="42"/>
        <v>0</v>
      </c>
      <c r="AO43" s="511">
        <f t="shared" si="43"/>
        <v>0</v>
      </c>
      <c r="AP43" s="512">
        <f t="shared" si="44"/>
        <v>0</v>
      </c>
      <c r="AQ43" s="516">
        <f t="shared" si="45"/>
        <v>0</v>
      </c>
    </row>
    <row r="44" spans="1:43" ht="17.25" customHeight="1" x14ac:dyDescent="0.25">
      <c r="A44" s="618"/>
      <c r="B44" s="599"/>
      <c r="C44" s="513">
        <f>'Orçamento Familiar'!C44</f>
        <v>0</v>
      </c>
      <c r="D44" s="506"/>
      <c r="E44" s="514">
        <f>'Orçamento Familiar'!E44</f>
        <v>0</v>
      </c>
      <c r="F44" s="534">
        <f>Jan!F44</f>
        <v>0</v>
      </c>
      <c r="G44" s="516">
        <f t="shared" si="31"/>
        <v>0</v>
      </c>
      <c r="H44" s="510">
        <f>'Orçamento Familiar'!F44</f>
        <v>0</v>
      </c>
      <c r="I44" s="508">
        <f>Fev!F44</f>
        <v>0</v>
      </c>
      <c r="J44" s="516">
        <f t="shared" si="32"/>
        <v>0</v>
      </c>
      <c r="K44" s="392">
        <f>'Orçamento Familiar'!G44</f>
        <v>0</v>
      </c>
      <c r="L44" s="508">
        <f>Mar!F44</f>
        <v>0</v>
      </c>
      <c r="M44" s="516">
        <f t="shared" si="33"/>
        <v>0</v>
      </c>
      <c r="N44" s="392">
        <f>'Orçamento Familiar'!H44</f>
        <v>0</v>
      </c>
      <c r="O44" s="508">
        <f>Abr!F44</f>
        <v>0</v>
      </c>
      <c r="P44" s="516">
        <f t="shared" si="34"/>
        <v>0</v>
      </c>
      <c r="Q44" s="392">
        <f>'Orçamento Familiar'!I44</f>
        <v>0</v>
      </c>
      <c r="R44" s="508">
        <f>Mai!F44</f>
        <v>0</v>
      </c>
      <c r="S44" s="516">
        <f t="shared" si="35"/>
        <v>0</v>
      </c>
      <c r="T44" s="392">
        <f>'Orçamento Familiar'!J44</f>
        <v>0</v>
      </c>
      <c r="U44" s="508">
        <f>Jun!F44</f>
        <v>0</v>
      </c>
      <c r="V44" s="516">
        <f t="shared" si="36"/>
        <v>0</v>
      </c>
      <c r="W44" s="392">
        <f>'Orçamento Familiar'!K44</f>
        <v>0</v>
      </c>
      <c r="X44" s="508">
        <f>Jul!F44</f>
        <v>0</v>
      </c>
      <c r="Y44" s="516">
        <f t="shared" si="37"/>
        <v>0</v>
      </c>
      <c r="Z44" s="392">
        <f>'Orçamento Familiar'!L44</f>
        <v>0</v>
      </c>
      <c r="AA44" s="508">
        <f>Ago!F44</f>
        <v>0</v>
      </c>
      <c r="AB44" s="516">
        <f t="shared" si="38"/>
        <v>0</v>
      </c>
      <c r="AC44" s="392">
        <f>'Orçamento Familiar'!M44</f>
        <v>0</v>
      </c>
      <c r="AD44" s="508">
        <f>Set!F44</f>
        <v>0</v>
      </c>
      <c r="AE44" s="516">
        <f t="shared" si="39"/>
        <v>0</v>
      </c>
      <c r="AF44" s="392">
        <f>'Orçamento Familiar'!N44</f>
        <v>0</v>
      </c>
      <c r="AG44" s="508">
        <f>Out!F44</f>
        <v>0</v>
      </c>
      <c r="AH44" s="516">
        <f t="shared" si="40"/>
        <v>0</v>
      </c>
      <c r="AI44" s="392">
        <f>'Orçamento Familiar'!O44</f>
        <v>0</v>
      </c>
      <c r="AJ44" s="508">
        <f>Nov!F44</f>
        <v>0</v>
      </c>
      <c r="AK44" s="516">
        <f t="shared" si="41"/>
        <v>0</v>
      </c>
      <c r="AL44" s="392">
        <f>'Orçamento Familiar'!P44</f>
        <v>0</v>
      </c>
      <c r="AM44" s="508">
        <f>Dez!F44</f>
        <v>0</v>
      </c>
      <c r="AN44" s="516">
        <f t="shared" si="42"/>
        <v>0</v>
      </c>
      <c r="AO44" s="511">
        <f t="shared" si="43"/>
        <v>0</v>
      </c>
      <c r="AP44" s="512">
        <f t="shared" si="44"/>
        <v>0</v>
      </c>
      <c r="AQ44" s="516">
        <f t="shared" si="45"/>
        <v>0</v>
      </c>
    </row>
    <row r="45" spans="1:43" ht="17.25" customHeight="1" x14ac:dyDescent="0.25">
      <c r="A45" s="618"/>
      <c r="B45" s="599"/>
      <c r="C45" s="513">
        <f>'Orçamento Familiar'!C45</f>
        <v>0</v>
      </c>
      <c r="D45" s="506"/>
      <c r="E45" s="514">
        <f>'Orçamento Familiar'!E45</f>
        <v>0</v>
      </c>
      <c r="F45" s="534">
        <f>Jan!F45</f>
        <v>0</v>
      </c>
      <c r="G45" s="516">
        <f t="shared" si="31"/>
        <v>0</v>
      </c>
      <c r="H45" s="510">
        <f>'Orçamento Familiar'!F45</f>
        <v>0</v>
      </c>
      <c r="I45" s="508">
        <f>Fev!F45</f>
        <v>0</v>
      </c>
      <c r="J45" s="516">
        <f t="shared" si="32"/>
        <v>0</v>
      </c>
      <c r="K45" s="392">
        <f>'Orçamento Familiar'!G45</f>
        <v>0</v>
      </c>
      <c r="L45" s="508">
        <f>Mar!F45</f>
        <v>0</v>
      </c>
      <c r="M45" s="516">
        <f t="shared" si="33"/>
        <v>0</v>
      </c>
      <c r="N45" s="392">
        <f>'Orçamento Familiar'!H45</f>
        <v>0</v>
      </c>
      <c r="O45" s="508">
        <f>Abr!F45</f>
        <v>0</v>
      </c>
      <c r="P45" s="516">
        <f t="shared" si="34"/>
        <v>0</v>
      </c>
      <c r="Q45" s="392">
        <f>'Orçamento Familiar'!I45</f>
        <v>0</v>
      </c>
      <c r="R45" s="508">
        <f>Mai!F45</f>
        <v>0</v>
      </c>
      <c r="S45" s="516">
        <f t="shared" si="35"/>
        <v>0</v>
      </c>
      <c r="T45" s="392">
        <f>'Orçamento Familiar'!J45</f>
        <v>0</v>
      </c>
      <c r="U45" s="508">
        <f>Jun!F45</f>
        <v>0</v>
      </c>
      <c r="V45" s="516">
        <f t="shared" si="36"/>
        <v>0</v>
      </c>
      <c r="W45" s="392">
        <f>'Orçamento Familiar'!K45</f>
        <v>0</v>
      </c>
      <c r="X45" s="508">
        <f>Jul!F45</f>
        <v>0</v>
      </c>
      <c r="Y45" s="516">
        <f t="shared" si="37"/>
        <v>0</v>
      </c>
      <c r="Z45" s="392">
        <f>'Orçamento Familiar'!L45</f>
        <v>0</v>
      </c>
      <c r="AA45" s="508">
        <f>Ago!F45</f>
        <v>0</v>
      </c>
      <c r="AB45" s="516">
        <f t="shared" si="38"/>
        <v>0</v>
      </c>
      <c r="AC45" s="392">
        <f>'Orçamento Familiar'!M45</f>
        <v>0</v>
      </c>
      <c r="AD45" s="508">
        <f>Set!F45</f>
        <v>0</v>
      </c>
      <c r="AE45" s="516">
        <f t="shared" si="39"/>
        <v>0</v>
      </c>
      <c r="AF45" s="392">
        <f>'Orçamento Familiar'!N45</f>
        <v>0</v>
      </c>
      <c r="AG45" s="508">
        <f>Out!F45</f>
        <v>0</v>
      </c>
      <c r="AH45" s="516">
        <f t="shared" si="40"/>
        <v>0</v>
      </c>
      <c r="AI45" s="392">
        <f>'Orçamento Familiar'!O45</f>
        <v>0</v>
      </c>
      <c r="AJ45" s="508">
        <f>Nov!F45</f>
        <v>0</v>
      </c>
      <c r="AK45" s="516">
        <f t="shared" si="41"/>
        <v>0</v>
      </c>
      <c r="AL45" s="392">
        <f>'Orçamento Familiar'!P45</f>
        <v>0</v>
      </c>
      <c r="AM45" s="508">
        <f>Dez!F45</f>
        <v>0</v>
      </c>
      <c r="AN45" s="516">
        <f t="shared" si="42"/>
        <v>0</v>
      </c>
      <c r="AO45" s="511">
        <f t="shared" si="43"/>
        <v>0</v>
      </c>
      <c r="AP45" s="512">
        <f t="shared" si="44"/>
        <v>0</v>
      </c>
      <c r="AQ45" s="516">
        <f t="shared" si="45"/>
        <v>0</v>
      </c>
    </row>
    <row r="46" spans="1:43" ht="17.25" customHeight="1" x14ac:dyDescent="0.25">
      <c r="A46" s="618"/>
      <c r="B46" s="599" t="s">
        <v>25</v>
      </c>
      <c r="C46" s="513" t="str">
        <f>'Orçamento Familiar'!C46</f>
        <v>Combustível</v>
      </c>
      <c r="D46" s="506"/>
      <c r="E46" s="514">
        <f>'Orçamento Familiar'!E46</f>
        <v>400</v>
      </c>
      <c r="F46" s="534">
        <f>Jan!F46</f>
        <v>75</v>
      </c>
      <c r="G46" s="516">
        <f t="shared" si="31"/>
        <v>-325</v>
      </c>
      <c r="H46" s="510">
        <f>'Orçamento Familiar'!F46</f>
        <v>400</v>
      </c>
      <c r="I46" s="508">
        <f>Fev!F46</f>
        <v>483</v>
      </c>
      <c r="J46" s="516">
        <f t="shared" si="32"/>
        <v>83</v>
      </c>
      <c r="K46" s="392">
        <f>'Orçamento Familiar'!G46</f>
        <v>400</v>
      </c>
      <c r="L46" s="508">
        <f>Mar!F46</f>
        <v>276.27</v>
      </c>
      <c r="M46" s="516">
        <f t="shared" si="33"/>
        <v>-123.73000000000002</v>
      </c>
      <c r="N46" s="392">
        <f>'Orçamento Familiar'!H46</f>
        <v>400</v>
      </c>
      <c r="O46" s="508">
        <f>Abr!F46</f>
        <v>0</v>
      </c>
      <c r="P46" s="516">
        <f t="shared" si="34"/>
        <v>-400</v>
      </c>
      <c r="Q46" s="392">
        <f>'Orçamento Familiar'!I46</f>
        <v>400</v>
      </c>
      <c r="R46" s="508">
        <f>Mai!F46</f>
        <v>0</v>
      </c>
      <c r="S46" s="516">
        <f t="shared" si="35"/>
        <v>-400</v>
      </c>
      <c r="T46" s="392">
        <f>'Orçamento Familiar'!J46</f>
        <v>400</v>
      </c>
      <c r="U46" s="508">
        <f>Jun!F46</f>
        <v>0</v>
      </c>
      <c r="V46" s="516">
        <f t="shared" si="36"/>
        <v>-400</v>
      </c>
      <c r="W46" s="392">
        <f>'Orçamento Familiar'!K46</f>
        <v>400</v>
      </c>
      <c r="X46" s="508">
        <f>Jul!F46</f>
        <v>0</v>
      </c>
      <c r="Y46" s="516">
        <f t="shared" si="37"/>
        <v>-400</v>
      </c>
      <c r="Z46" s="392">
        <f>'Orçamento Familiar'!L46</f>
        <v>400</v>
      </c>
      <c r="AA46" s="508">
        <f>Ago!F46</f>
        <v>0</v>
      </c>
      <c r="AB46" s="516">
        <f t="shared" si="38"/>
        <v>-400</v>
      </c>
      <c r="AC46" s="392">
        <f>'Orçamento Familiar'!M46</f>
        <v>400</v>
      </c>
      <c r="AD46" s="508">
        <f>Set!F46</f>
        <v>0</v>
      </c>
      <c r="AE46" s="516">
        <f t="shared" si="39"/>
        <v>-400</v>
      </c>
      <c r="AF46" s="392">
        <f>'Orçamento Familiar'!N46</f>
        <v>400</v>
      </c>
      <c r="AG46" s="508">
        <f>Out!F46</f>
        <v>0</v>
      </c>
      <c r="AH46" s="516">
        <f t="shared" si="40"/>
        <v>-400</v>
      </c>
      <c r="AI46" s="392">
        <f>'Orçamento Familiar'!O46</f>
        <v>400</v>
      </c>
      <c r="AJ46" s="508">
        <f>Nov!F46</f>
        <v>0</v>
      </c>
      <c r="AK46" s="516">
        <f t="shared" si="41"/>
        <v>-400</v>
      </c>
      <c r="AL46" s="392">
        <f>'Orçamento Familiar'!P46</f>
        <v>400</v>
      </c>
      <c r="AM46" s="508">
        <f>Dez!F46</f>
        <v>0</v>
      </c>
      <c r="AN46" s="516">
        <f t="shared" si="42"/>
        <v>-400</v>
      </c>
      <c r="AO46" s="511">
        <f t="shared" si="43"/>
        <v>4800</v>
      </c>
      <c r="AP46" s="512">
        <f t="shared" si="44"/>
        <v>834.27</v>
      </c>
      <c r="AQ46" s="516">
        <f t="shared" si="45"/>
        <v>-3965.73</v>
      </c>
    </row>
    <row r="47" spans="1:43" ht="17.25" customHeight="1" x14ac:dyDescent="0.25">
      <c r="A47" s="618"/>
      <c r="B47" s="599"/>
      <c r="C47" s="513" t="str">
        <f>'Orçamento Familiar'!C47</f>
        <v>Manutenção</v>
      </c>
      <c r="D47" s="506"/>
      <c r="E47" s="514">
        <f>Jan!I47</f>
        <v>61.38</v>
      </c>
      <c r="F47" s="534">
        <f>Jan!F47</f>
        <v>1612.44</v>
      </c>
      <c r="G47" s="516">
        <f t="shared" si="31"/>
        <v>1551.06</v>
      </c>
      <c r="H47" s="510">
        <f>'Orçamento Familiar'!F47</f>
        <v>1430</v>
      </c>
      <c r="I47" s="508">
        <f>Fev!F47</f>
        <v>1422.58</v>
      </c>
      <c r="J47" s="516">
        <f t="shared" si="32"/>
        <v>-7.4200000000000728</v>
      </c>
      <c r="K47" s="392">
        <f>'Orçamento Familiar'!G47</f>
        <v>500</v>
      </c>
      <c r="L47" s="508">
        <f>Mar!F47</f>
        <v>430.9</v>
      </c>
      <c r="M47" s="516">
        <f t="shared" si="33"/>
        <v>-69.100000000000023</v>
      </c>
      <c r="N47" s="392">
        <f>'Orçamento Familiar'!H47</f>
        <v>555</v>
      </c>
      <c r="O47" s="508">
        <f>Abr!F47</f>
        <v>554.16</v>
      </c>
      <c r="P47" s="516">
        <f t="shared" si="34"/>
        <v>-0.84000000000003183</v>
      </c>
      <c r="Q47" s="392">
        <f>'Orçamento Familiar'!I47</f>
        <v>555</v>
      </c>
      <c r="R47" s="508">
        <f>Mai!F47</f>
        <v>430.9</v>
      </c>
      <c r="S47" s="516">
        <f t="shared" si="35"/>
        <v>-124.10000000000002</v>
      </c>
      <c r="T47" s="392">
        <f>'Orçamento Familiar'!J47</f>
        <v>555</v>
      </c>
      <c r="U47" s="508">
        <f>Jun!F47</f>
        <v>430.9</v>
      </c>
      <c r="V47" s="516">
        <f t="shared" si="36"/>
        <v>-124.10000000000002</v>
      </c>
      <c r="W47" s="392">
        <f>'Orçamento Familiar'!K47</f>
        <v>0</v>
      </c>
      <c r="X47" s="508">
        <f>Jul!F47</f>
        <v>0</v>
      </c>
      <c r="Y47" s="516">
        <f t="shared" si="37"/>
        <v>0</v>
      </c>
      <c r="Z47" s="392">
        <f>'Orçamento Familiar'!L47</f>
        <v>0</v>
      </c>
      <c r="AA47" s="508">
        <f>Ago!F47</f>
        <v>0</v>
      </c>
      <c r="AB47" s="516">
        <f t="shared" si="38"/>
        <v>0</v>
      </c>
      <c r="AC47" s="392">
        <f>'Orçamento Familiar'!M47</f>
        <v>0</v>
      </c>
      <c r="AD47" s="508">
        <f>Set!F47</f>
        <v>0</v>
      </c>
      <c r="AE47" s="516">
        <f t="shared" si="39"/>
        <v>0</v>
      </c>
      <c r="AF47" s="392">
        <f>'Orçamento Familiar'!N47</f>
        <v>0</v>
      </c>
      <c r="AG47" s="508">
        <f>Out!F47</f>
        <v>0</v>
      </c>
      <c r="AH47" s="516">
        <f t="shared" si="40"/>
        <v>0</v>
      </c>
      <c r="AI47" s="392">
        <f>'Orçamento Familiar'!O47</f>
        <v>0</v>
      </c>
      <c r="AJ47" s="508">
        <f>Nov!F47</f>
        <v>0</v>
      </c>
      <c r="AK47" s="516">
        <f t="shared" si="41"/>
        <v>0</v>
      </c>
      <c r="AL47" s="392">
        <f>'Orçamento Familiar'!P47</f>
        <v>0</v>
      </c>
      <c r="AM47" s="508">
        <f>Dez!F47</f>
        <v>0</v>
      </c>
      <c r="AN47" s="516">
        <f t="shared" si="42"/>
        <v>0</v>
      </c>
      <c r="AO47" s="511">
        <f t="shared" si="43"/>
        <v>3656.38</v>
      </c>
      <c r="AP47" s="512">
        <f t="shared" si="44"/>
        <v>4881.8799999999992</v>
      </c>
      <c r="AQ47" s="516">
        <f t="shared" si="45"/>
        <v>1225.4999999999991</v>
      </c>
    </row>
    <row r="48" spans="1:43" ht="17.25" customHeight="1" x14ac:dyDescent="0.25">
      <c r="A48" s="618"/>
      <c r="B48" s="599"/>
      <c r="C48" s="513" t="str">
        <f>'Orçamento Familiar'!C48</f>
        <v>Multas</v>
      </c>
      <c r="D48" s="506"/>
      <c r="E48" s="514">
        <f>'Orçamento Familiar'!E48</f>
        <v>0</v>
      </c>
      <c r="F48" s="534">
        <f>Jan!F48</f>
        <v>0</v>
      </c>
      <c r="G48" s="516">
        <f t="shared" si="31"/>
        <v>0</v>
      </c>
      <c r="H48" s="510">
        <f>'Orçamento Familiar'!F48</f>
        <v>0</v>
      </c>
      <c r="I48" s="508">
        <f>Fev!F48</f>
        <v>0</v>
      </c>
      <c r="J48" s="516">
        <f t="shared" si="32"/>
        <v>0</v>
      </c>
      <c r="K48" s="392">
        <f>'Orçamento Familiar'!G48</f>
        <v>0</v>
      </c>
      <c r="L48" s="508">
        <f>Mar!F48</f>
        <v>0</v>
      </c>
      <c r="M48" s="516">
        <f t="shared" si="33"/>
        <v>0</v>
      </c>
      <c r="N48" s="392">
        <f>'Orçamento Familiar'!H48</f>
        <v>0</v>
      </c>
      <c r="O48" s="508">
        <f>Abr!F48</f>
        <v>0</v>
      </c>
      <c r="P48" s="516">
        <f t="shared" si="34"/>
        <v>0</v>
      </c>
      <c r="Q48" s="392">
        <f>'Orçamento Familiar'!I48</f>
        <v>0</v>
      </c>
      <c r="R48" s="508">
        <f>Mai!F48</f>
        <v>0</v>
      </c>
      <c r="S48" s="516">
        <f t="shared" si="35"/>
        <v>0</v>
      </c>
      <c r="T48" s="392">
        <f>'Orçamento Familiar'!J48</f>
        <v>0</v>
      </c>
      <c r="U48" s="508">
        <f>Jun!F48</f>
        <v>0</v>
      </c>
      <c r="V48" s="516">
        <f t="shared" si="36"/>
        <v>0</v>
      </c>
      <c r="W48" s="392">
        <f>'Orçamento Familiar'!K48</f>
        <v>0</v>
      </c>
      <c r="X48" s="508">
        <f>Jul!F48</f>
        <v>0</v>
      </c>
      <c r="Y48" s="516">
        <f t="shared" si="37"/>
        <v>0</v>
      </c>
      <c r="Z48" s="392">
        <f>'Orçamento Familiar'!L48</f>
        <v>0</v>
      </c>
      <c r="AA48" s="508">
        <f>Ago!F48</f>
        <v>0</v>
      </c>
      <c r="AB48" s="516">
        <f t="shared" si="38"/>
        <v>0</v>
      </c>
      <c r="AC48" s="392">
        <f>'Orçamento Familiar'!M48</f>
        <v>0</v>
      </c>
      <c r="AD48" s="508">
        <f>Set!F48</f>
        <v>0</v>
      </c>
      <c r="AE48" s="516">
        <f t="shared" si="39"/>
        <v>0</v>
      </c>
      <c r="AF48" s="392">
        <f>'Orçamento Familiar'!N48</f>
        <v>0</v>
      </c>
      <c r="AG48" s="508">
        <f>Out!F48</f>
        <v>0</v>
      </c>
      <c r="AH48" s="516">
        <f t="shared" si="40"/>
        <v>0</v>
      </c>
      <c r="AI48" s="392">
        <f>'Orçamento Familiar'!O48</f>
        <v>0</v>
      </c>
      <c r="AJ48" s="508">
        <f>Nov!F48</f>
        <v>0</v>
      </c>
      <c r="AK48" s="516">
        <f t="shared" si="41"/>
        <v>0</v>
      </c>
      <c r="AL48" s="392">
        <f>'Orçamento Familiar'!P48</f>
        <v>0</v>
      </c>
      <c r="AM48" s="508">
        <f>Dez!F48</f>
        <v>0</v>
      </c>
      <c r="AN48" s="516">
        <f t="shared" si="42"/>
        <v>0</v>
      </c>
      <c r="AO48" s="511">
        <f t="shared" si="43"/>
        <v>0</v>
      </c>
      <c r="AP48" s="512">
        <f t="shared" si="44"/>
        <v>0</v>
      </c>
      <c r="AQ48" s="516">
        <f t="shared" si="45"/>
        <v>0</v>
      </c>
    </row>
    <row r="49" spans="1:44" ht="17.25" customHeight="1" x14ac:dyDescent="0.25">
      <c r="A49" s="618"/>
      <c r="B49" s="599"/>
      <c r="C49" s="513" t="str">
        <f>'Orçamento Familiar'!C49</f>
        <v>Seguro</v>
      </c>
      <c r="D49" s="506"/>
      <c r="E49" s="514">
        <f>'Orçamento Familiar'!E49</f>
        <v>0</v>
      </c>
      <c r="F49" s="534">
        <f>Jan!F49</f>
        <v>0</v>
      </c>
      <c r="G49" s="516">
        <f t="shared" si="31"/>
        <v>0</v>
      </c>
      <c r="H49" s="510">
        <f>'Orçamento Familiar'!F49</f>
        <v>0</v>
      </c>
      <c r="I49" s="508">
        <f>Fev!F49</f>
        <v>0</v>
      </c>
      <c r="J49" s="516">
        <f t="shared" si="32"/>
        <v>0</v>
      </c>
      <c r="K49" s="392">
        <f>'Orçamento Familiar'!G49</f>
        <v>0</v>
      </c>
      <c r="L49" s="508">
        <f>Mar!F49</f>
        <v>0</v>
      </c>
      <c r="M49" s="516">
        <f t="shared" si="33"/>
        <v>0</v>
      </c>
      <c r="N49" s="392">
        <f>'Orçamento Familiar'!H49</f>
        <v>0</v>
      </c>
      <c r="O49" s="508">
        <f>Abr!F49</f>
        <v>0</v>
      </c>
      <c r="P49" s="516">
        <f t="shared" si="34"/>
        <v>0</v>
      </c>
      <c r="Q49" s="392">
        <f>'Orçamento Familiar'!I49</f>
        <v>0</v>
      </c>
      <c r="R49" s="508">
        <f>Mai!F49</f>
        <v>0</v>
      </c>
      <c r="S49" s="516">
        <f t="shared" si="35"/>
        <v>0</v>
      </c>
      <c r="T49" s="392">
        <f>'Orçamento Familiar'!J49</f>
        <v>0</v>
      </c>
      <c r="U49" s="508">
        <f>Jun!F49</f>
        <v>0</v>
      </c>
      <c r="V49" s="516">
        <f t="shared" si="36"/>
        <v>0</v>
      </c>
      <c r="W49" s="392">
        <f>'Orçamento Familiar'!K49</f>
        <v>0</v>
      </c>
      <c r="X49" s="508">
        <f>Jul!F49</f>
        <v>0</v>
      </c>
      <c r="Y49" s="516">
        <f t="shared" si="37"/>
        <v>0</v>
      </c>
      <c r="Z49" s="392">
        <f>'Orçamento Familiar'!L49</f>
        <v>0</v>
      </c>
      <c r="AA49" s="508">
        <f>Ago!F49</f>
        <v>0</v>
      </c>
      <c r="AB49" s="516">
        <f t="shared" si="38"/>
        <v>0</v>
      </c>
      <c r="AC49" s="392">
        <f>'Orçamento Familiar'!M49</f>
        <v>0</v>
      </c>
      <c r="AD49" s="508">
        <f>Set!F49</f>
        <v>0</v>
      </c>
      <c r="AE49" s="516">
        <f t="shared" si="39"/>
        <v>0</v>
      </c>
      <c r="AF49" s="392">
        <f>'Orçamento Familiar'!N49</f>
        <v>0</v>
      </c>
      <c r="AG49" s="508">
        <f>Out!F49</f>
        <v>0</v>
      </c>
      <c r="AH49" s="516">
        <f t="shared" si="40"/>
        <v>0</v>
      </c>
      <c r="AI49" s="392">
        <f>'Orçamento Familiar'!O49</f>
        <v>0</v>
      </c>
      <c r="AJ49" s="508">
        <f>Nov!F49</f>
        <v>0</v>
      </c>
      <c r="AK49" s="516">
        <f t="shared" si="41"/>
        <v>0</v>
      </c>
      <c r="AL49" s="392">
        <f>'Orçamento Familiar'!P49</f>
        <v>0</v>
      </c>
      <c r="AM49" s="508">
        <f>Dez!F49</f>
        <v>0</v>
      </c>
      <c r="AN49" s="516">
        <f t="shared" si="42"/>
        <v>0</v>
      </c>
      <c r="AO49" s="511">
        <f t="shared" si="43"/>
        <v>0</v>
      </c>
      <c r="AP49" s="512">
        <f t="shared" si="44"/>
        <v>0</v>
      </c>
      <c r="AQ49" s="516">
        <f t="shared" si="45"/>
        <v>0</v>
      </c>
    </row>
    <row r="50" spans="1:44" ht="17.25" customHeight="1" x14ac:dyDescent="0.25">
      <c r="A50" s="618"/>
      <c r="B50" s="599"/>
      <c r="C50" s="513" t="str">
        <f>'Orçamento Familiar'!C50</f>
        <v>Lavagem</v>
      </c>
      <c r="D50" s="506"/>
      <c r="E50" s="514">
        <f>'Orçamento Familiar'!E50</f>
        <v>0</v>
      </c>
      <c r="F50" s="534">
        <f>Jan!F50</f>
        <v>0</v>
      </c>
      <c r="G50" s="516">
        <f t="shared" si="31"/>
        <v>0</v>
      </c>
      <c r="H50" s="510">
        <f>'Orçamento Familiar'!F50</f>
        <v>0</v>
      </c>
      <c r="I50" s="508">
        <f>Fev!F50</f>
        <v>0</v>
      </c>
      <c r="J50" s="516">
        <f t="shared" si="32"/>
        <v>0</v>
      </c>
      <c r="K50" s="392">
        <f>'Orçamento Familiar'!G50</f>
        <v>0</v>
      </c>
      <c r="L50" s="508">
        <f>Mar!F50</f>
        <v>0</v>
      </c>
      <c r="M50" s="516">
        <f t="shared" si="33"/>
        <v>0</v>
      </c>
      <c r="N50" s="392">
        <f>'Orçamento Familiar'!H50</f>
        <v>0</v>
      </c>
      <c r="O50" s="508">
        <f>Abr!F50</f>
        <v>0</v>
      </c>
      <c r="P50" s="516">
        <f t="shared" si="34"/>
        <v>0</v>
      </c>
      <c r="Q50" s="392">
        <f>'Orçamento Familiar'!I50</f>
        <v>0</v>
      </c>
      <c r="R50" s="508">
        <f>Mai!F50</f>
        <v>0</v>
      </c>
      <c r="S50" s="516">
        <f t="shared" si="35"/>
        <v>0</v>
      </c>
      <c r="T50" s="392">
        <f>'Orçamento Familiar'!J50</f>
        <v>0</v>
      </c>
      <c r="U50" s="508">
        <f>Jun!F50</f>
        <v>0</v>
      </c>
      <c r="V50" s="516">
        <f t="shared" si="36"/>
        <v>0</v>
      </c>
      <c r="W50" s="392">
        <f>'Orçamento Familiar'!K50</f>
        <v>0</v>
      </c>
      <c r="X50" s="508">
        <f>Jul!F50</f>
        <v>0</v>
      </c>
      <c r="Y50" s="516">
        <f t="shared" si="37"/>
        <v>0</v>
      </c>
      <c r="Z50" s="392">
        <f>'Orçamento Familiar'!L50</f>
        <v>0</v>
      </c>
      <c r="AA50" s="508">
        <f>Ago!F50</f>
        <v>0</v>
      </c>
      <c r="AB50" s="516">
        <f t="shared" si="38"/>
        <v>0</v>
      </c>
      <c r="AC50" s="392">
        <f>'Orçamento Familiar'!M50</f>
        <v>0</v>
      </c>
      <c r="AD50" s="508">
        <f>Set!F50</f>
        <v>0</v>
      </c>
      <c r="AE50" s="516">
        <f t="shared" si="39"/>
        <v>0</v>
      </c>
      <c r="AF50" s="392">
        <f>'Orçamento Familiar'!N50</f>
        <v>0</v>
      </c>
      <c r="AG50" s="508">
        <f>Out!F50</f>
        <v>0</v>
      </c>
      <c r="AH50" s="516">
        <f t="shared" si="40"/>
        <v>0</v>
      </c>
      <c r="AI50" s="392">
        <f>'Orçamento Familiar'!O50</f>
        <v>0</v>
      </c>
      <c r="AJ50" s="508">
        <f>Nov!F50</f>
        <v>0</v>
      </c>
      <c r="AK50" s="516">
        <f t="shared" si="41"/>
        <v>0</v>
      </c>
      <c r="AL50" s="392">
        <f>'Orçamento Familiar'!P50</f>
        <v>0</v>
      </c>
      <c r="AM50" s="508">
        <f>Dez!F50</f>
        <v>0</v>
      </c>
      <c r="AN50" s="516">
        <f t="shared" si="42"/>
        <v>0</v>
      </c>
      <c r="AO50" s="511">
        <f t="shared" si="43"/>
        <v>0</v>
      </c>
      <c r="AP50" s="512">
        <f t="shared" si="44"/>
        <v>0</v>
      </c>
      <c r="AQ50" s="516">
        <f t="shared" si="45"/>
        <v>0</v>
      </c>
    </row>
    <row r="51" spans="1:44" ht="17.25" customHeight="1" x14ac:dyDescent="0.25">
      <c r="A51" s="618"/>
      <c r="B51" s="599"/>
      <c r="C51" s="513" t="str">
        <f>'Orçamento Familiar'!C51</f>
        <v>Estacionamento</v>
      </c>
      <c r="D51" s="506"/>
      <c r="E51" s="514">
        <f>'Orçamento Familiar'!E51</f>
        <v>0</v>
      </c>
      <c r="F51" s="534">
        <f>Jan!F51</f>
        <v>0</v>
      </c>
      <c r="G51" s="516">
        <f t="shared" si="31"/>
        <v>0</v>
      </c>
      <c r="H51" s="510">
        <f>'Orçamento Familiar'!F51</f>
        <v>0</v>
      </c>
      <c r="I51" s="508">
        <f>Fev!F51</f>
        <v>0</v>
      </c>
      <c r="J51" s="516">
        <f t="shared" si="32"/>
        <v>0</v>
      </c>
      <c r="K51" s="392">
        <f>'Orçamento Familiar'!G51</f>
        <v>0</v>
      </c>
      <c r="L51" s="508">
        <f>Mar!F51</f>
        <v>0</v>
      </c>
      <c r="M51" s="516">
        <f t="shared" si="33"/>
        <v>0</v>
      </c>
      <c r="N51" s="392">
        <f>'Orçamento Familiar'!H51</f>
        <v>0</v>
      </c>
      <c r="O51" s="508">
        <f>Abr!F51</f>
        <v>0</v>
      </c>
      <c r="P51" s="516">
        <f t="shared" si="34"/>
        <v>0</v>
      </c>
      <c r="Q51" s="392">
        <f>'Orçamento Familiar'!I51</f>
        <v>0</v>
      </c>
      <c r="R51" s="508">
        <f>Mai!F51</f>
        <v>0</v>
      </c>
      <c r="S51" s="516">
        <f t="shared" si="35"/>
        <v>0</v>
      </c>
      <c r="T51" s="392">
        <f>'Orçamento Familiar'!J51</f>
        <v>0</v>
      </c>
      <c r="U51" s="508">
        <f>Jun!F51</f>
        <v>0</v>
      </c>
      <c r="V51" s="516">
        <f t="shared" si="36"/>
        <v>0</v>
      </c>
      <c r="W51" s="392">
        <f>'Orçamento Familiar'!K51</f>
        <v>0</v>
      </c>
      <c r="X51" s="508">
        <f>Jul!F51</f>
        <v>0</v>
      </c>
      <c r="Y51" s="516">
        <f t="shared" si="37"/>
        <v>0</v>
      </c>
      <c r="Z51" s="392">
        <f>'Orçamento Familiar'!L51</f>
        <v>0</v>
      </c>
      <c r="AA51" s="508">
        <f>Ago!F51</f>
        <v>0</v>
      </c>
      <c r="AB51" s="516">
        <f t="shared" si="38"/>
        <v>0</v>
      </c>
      <c r="AC51" s="392">
        <f>'Orçamento Familiar'!M51</f>
        <v>0</v>
      </c>
      <c r="AD51" s="508">
        <f>Set!F51</f>
        <v>0</v>
      </c>
      <c r="AE51" s="516">
        <f t="shared" si="39"/>
        <v>0</v>
      </c>
      <c r="AF51" s="392">
        <f>'Orçamento Familiar'!N51</f>
        <v>0</v>
      </c>
      <c r="AG51" s="508">
        <f>Out!F51</f>
        <v>0</v>
      </c>
      <c r="AH51" s="516">
        <f t="shared" si="40"/>
        <v>0</v>
      </c>
      <c r="AI51" s="392">
        <f>'Orçamento Familiar'!O51</f>
        <v>0</v>
      </c>
      <c r="AJ51" s="508">
        <f>Nov!F51</f>
        <v>0</v>
      </c>
      <c r="AK51" s="516">
        <f t="shared" si="41"/>
        <v>0</v>
      </c>
      <c r="AL51" s="392">
        <f>'Orçamento Familiar'!P51</f>
        <v>0</v>
      </c>
      <c r="AM51" s="508">
        <f>Dez!F51</f>
        <v>0</v>
      </c>
      <c r="AN51" s="516">
        <f t="shared" si="42"/>
        <v>0</v>
      </c>
      <c r="AO51" s="511">
        <f t="shared" si="43"/>
        <v>0</v>
      </c>
      <c r="AP51" s="512">
        <f t="shared" si="44"/>
        <v>0</v>
      </c>
      <c r="AQ51" s="516">
        <f t="shared" si="45"/>
        <v>0</v>
      </c>
    </row>
    <row r="52" spans="1:44" ht="17.25" customHeight="1" x14ac:dyDescent="0.25">
      <c r="A52" s="618"/>
      <c r="B52" s="599"/>
      <c r="C52" s="513" t="str">
        <f>'Orçamento Familiar'!C52</f>
        <v>Taxi / Uber</v>
      </c>
      <c r="D52" s="506"/>
      <c r="E52" s="514">
        <f>'Orçamento Familiar'!E52</f>
        <v>0</v>
      </c>
      <c r="F52" s="534">
        <f>Jan!F52</f>
        <v>0</v>
      </c>
      <c r="G52" s="516">
        <f t="shared" si="31"/>
        <v>0</v>
      </c>
      <c r="H52" s="510">
        <f>'Orçamento Familiar'!F52</f>
        <v>0</v>
      </c>
      <c r="I52" s="508">
        <f>Fev!F52</f>
        <v>0</v>
      </c>
      <c r="J52" s="516">
        <f t="shared" si="32"/>
        <v>0</v>
      </c>
      <c r="K52" s="392">
        <f>'Orçamento Familiar'!G52</f>
        <v>0</v>
      </c>
      <c r="L52" s="508">
        <f>Mar!F52</f>
        <v>0</v>
      </c>
      <c r="M52" s="516">
        <f t="shared" si="33"/>
        <v>0</v>
      </c>
      <c r="N52" s="392">
        <f>'Orçamento Familiar'!H52</f>
        <v>0</v>
      </c>
      <c r="O52" s="508">
        <f>Abr!F52</f>
        <v>0</v>
      </c>
      <c r="P52" s="516">
        <f t="shared" si="34"/>
        <v>0</v>
      </c>
      <c r="Q52" s="392">
        <f>'Orçamento Familiar'!I52</f>
        <v>0</v>
      </c>
      <c r="R52" s="508">
        <f>Mai!F52</f>
        <v>0</v>
      </c>
      <c r="S52" s="516">
        <f t="shared" si="35"/>
        <v>0</v>
      </c>
      <c r="T52" s="392">
        <f>'Orçamento Familiar'!J52</f>
        <v>0</v>
      </c>
      <c r="U52" s="508">
        <f>Jun!F52</f>
        <v>0</v>
      </c>
      <c r="V52" s="516">
        <f t="shared" si="36"/>
        <v>0</v>
      </c>
      <c r="W52" s="392">
        <f>'Orçamento Familiar'!K52</f>
        <v>0</v>
      </c>
      <c r="X52" s="508">
        <f>Jul!F52</f>
        <v>0</v>
      </c>
      <c r="Y52" s="516">
        <f t="shared" si="37"/>
        <v>0</v>
      </c>
      <c r="Z52" s="392">
        <f>'Orçamento Familiar'!L52</f>
        <v>0</v>
      </c>
      <c r="AA52" s="508">
        <f>Ago!F52</f>
        <v>0</v>
      </c>
      <c r="AB52" s="516">
        <f t="shared" si="38"/>
        <v>0</v>
      </c>
      <c r="AC52" s="392">
        <f>'Orçamento Familiar'!M52</f>
        <v>0</v>
      </c>
      <c r="AD52" s="508">
        <f>Set!F52</f>
        <v>0</v>
      </c>
      <c r="AE52" s="516">
        <f t="shared" si="39"/>
        <v>0</v>
      </c>
      <c r="AF52" s="392">
        <f>'Orçamento Familiar'!N52</f>
        <v>0</v>
      </c>
      <c r="AG52" s="508">
        <f>Out!F52</f>
        <v>0</v>
      </c>
      <c r="AH52" s="516">
        <f t="shared" si="40"/>
        <v>0</v>
      </c>
      <c r="AI52" s="392">
        <f>'Orçamento Familiar'!O52</f>
        <v>0</v>
      </c>
      <c r="AJ52" s="508">
        <f>Nov!F52</f>
        <v>0</v>
      </c>
      <c r="AK52" s="516">
        <f t="shared" si="41"/>
        <v>0</v>
      </c>
      <c r="AL52" s="392">
        <f>'Orçamento Familiar'!P52</f>
        <v>0</v>
      </c>
      <c r="AM52" s="508">
        <f>Dez!F52</f>
        <v>0</v>
      </c>
      <c r="AN52" s="516">
        <f t="shared" si="42"/>
        <v>0</v>
      </c>
      <c r="AO52" s="511">
        <f t="shared" si="43"/>
        <v>0</v>
      </c>
      <c r="AP52" s="512">
        <f t="shared" si="44"/>
        <v>0</v>
      </c>
      <c r="AQ52" s="516">
        <f t="shared" si="45"/>
        <v>0</v>
      </c>
    </row>
    <row r="53" spans="1:44" ht="17.25" customHeight="1" x14ac:dyDescent="0.25">
      <c r="A53" s="618"/>
      <c r="B53" s="599"/>
      <c r="C53" s="513">
        <f>'Orçamento Familiar'!C53</f>
        <v>0</v>
      </c>
      <c r="D53" s="506"/>
      <c r="E53" s="514">
        <f>'Orçamento Familiar'!E53</f>
        <v>0</v>
      </c>
      <c r="F53" s="534">
        <f>Jan!F53</f>
        <v>0</v>
      </c>
      <c r="G53" s="516">
        <f t="shared" si="31"/>
        <v>0</v>
      </c>
      <c r="H53" s="510">
        <f>'Orçamento Familiar'!F53</f>
        <v>0</v>
      </c>
      <c r="I53" s="508">
        <f>Fev!F53</f>
        <v>0</v>
      </c>
      <c r="J53" s="516">
        <f t="shared" si="32"/>
        <v>0</v>
      </c>
      <c r="K53" s="392">
        <f>'Orçamento Familiar'!G53</f>
        <v>0</v>
      </c>
      <c r="L53" s="508">
        <f>Mar!F53</f>
        <v>0</v>
      </c>
      <c r="M53" s="516">
        <f t="shared" si="33"/>
        <v>0</v>
      </c>
      <c r="N53" s="392">
        <f>'Orçamento Familiar'!H53</f>
        <v>0</v>
      </c>
      <c r="O53" s="508">
        <f>Abr!F53</f>
        <v>0</v>
      </c>
      <c r="P53" s="516">
        <f t="shared" si="34"/>
        <v>0</v>
      </c>
      <c r="Q53" s="392">
        <f>'Orçamento Familiar'!I53</f>
        <v>0</v>
      </c>
      <c r="R53" s="508">
        <f>Mai!F53</f>
        <v>0</v>
      </c>
      <c r="S53" s="516">
        <f t="shared" si="35"/>
        <v>0</v>
      </c>
      <c r="T53" s="392">
        <f>'Orçamento Familiar'!J53</f>
        <v>0</v>
      </c>
      <c r="U53" s="508">
        <f>Jun!F53</f>
        <v>0</v>
      </c>
      <c r="V53" s="516">
        <f t="shared" si="36"/>
        <v>0</v>
      </c>
      <c r="W53" s="392">
        <f>'Orçamento Familiar'!K53</f>
        <v>0</v>
      </c>
      <c r="X53" s="508">
        <f>Jul!F53</f>
        <v>0</v>
      </c>
      <c r="Y53" s="516">
        <f t="shared" si="37"/>
        <v>0</v>
      </c>
      <c r="Z53" s="392">
        <f>'Orçamento Familiar'!L53</f>
        <v>0</v>
      </c>
      <c r="AA53" s="508">
        <f>Ago!F53</f>
        <v>0</v>
      </c>
      <c r="AB53" s="516">
        <f t="shared" si="38"/>
        <v>0</v>
      </c>
      <c r="AC53" s="392">
        <f>'Orçamento Familiar'!M53</f>
        <v>0</v>
      </c>
      <c r="AD53" s="508">
        <f>Set!F53</f>
        <v>0</v>
      </c>
      <c r="AE53" s="516">
        <f t="shared" si="39"/>
        <v>0</v>
      </c>
      <c r="AF53" s="392">
        <f>'Orçamento Familiar'!N53</f>
        <v>0</v>
      </c>
      <c r="AG53" s="508">
        <f>Out!F53</f>
        <v>0</v>
      </c>
      <c r="AH53" s="516">
        <f t="shared" si="40"/>
        <v>0</v>
      </c>
      <c r="AI53" s="392">
        <f>'Orçamento Familiar'!O53</f>
        <v>0</v>
      </c>
      <c r="AJ53" s="508">
        <f>Nov!F53</f>
        <v>0</v>
      </c>
      <c r="AK53" s="516">
        <f t="shared" si="41"/>
        <v>0</v>
      </c>
      <c r="AL53" s="392">
        <f>'Orçamento Familiar'!P53</f>
        <v>0</v>
      </c>
      <c r="AM53" s="508">
        <f>Dez!F53</f>
        <v>0</v>
      </c>
      <c r="AN53" s="516">
        <f t="shared" si="42"/>
        <v>0</v>
      </c>
      <c r="AO53" s="511">
        <f t="shared" si="43"/>
        <v>0</v>
      </c>
      <c r="AP53" s="512">
        <f t="shared" si="44"/>
        <v>0</v>
      </c>
      <c r="AQ53" s="516">
        <f t="shared" si="45"/>
        <v>0</v>
      </c>
    </row>
    <row r="54" spans="1:44" ht="17.25" customHeight="1" x14ac:dyDescent="0.25">
      <c r="A54" s="618"/>
      <c r="B54" s="599"/>
      <c r="C54" s="513">
        <f>'Orçamento Familiar'!C54</f>
        <v>0</v>
      </c>
      <c r="D54" s="506"/>
      <c r="E54" s="514">
        <f>'Orçamento Familiar'!E54</f>
        <v>0</v>
      </c>
      <c r="F54" s="534">
        <f>Jan!F54</f>
        <v>0</v>
      </c>
      <c r="G54" s="516">
        <f t="shared" si="31"/>
        <v>0</v>
      </c>
      <c r="H54" s="510">
        <f>'Orçamento Familiar'!F54</f>
        <v>0</v>
      </c>
      <c r="I54" s="508">
        <f>Fev!F54</f>
        <v>0</v>
      </c>
      <c r="J54" s="516">
        <f t="shared" si="32"/>
        <v>0</v>
      </c>
      <c r="K54" s="392">
        <f>'Orçamento Familiar'!G54</f>
        <v>0</v>
      </c>
      <c r="L54" s="508">
        <f>Mar!F54</f>
        <v>0</v>
      </c>
      <c r="M54" s="516">
        <f t="shared" si="33"/>
        <v>0</v>
      </c>
      <c r="N54" s="392">
        <f>'Orçamento Familiar'!H54</f>
        <v>0</v>
      </c>
      <c r="O54" s="508">
        <f>Abr!F54</f>
        <v>0</v>
      </c>
      <c r="P54" s="516">
        <f t="shared" si="34"/>
        <v>0</v>
      </c>
      <c r="Q54" s="392">
        <f>'Orçamento Familiar'!I54</f>
        <v>0</v>
      </c>
      <c r="R54" s="508">
        <f>Mai!F54</f>
        <v>0</v>
      </c>
      <c r="S54" s="516">
        <f t="shared" si="35"/>
        <v>0</v>
      </c>
      <c r="T54" s="392">
        <f>'Orçamento Familiar'!J54</f>
        <v>0</v>
      </c>
      <c r="U54" s="508">
        <f>Jun!F54</f>
        <v>0</v>
      </c>
      <c r="V54" s="516">
        <f t="shared" si="36"/>
        <v>0</v>
      </c>
      <c r="W54" s="392">
        <f>'Orçamento Familiar'!K54</f>
        <v>0</v>
      </c>
      <c r="X54" s="508">
        <f>Jul!F54</f>
        <v>0</v>
      </c>
      <c r="Y54" s="516">
        <f t="shared" si="37"/>
        <v>0</v>
      </c>
      <c r="Z54" s="392">
        <f>'Orçamento Familiar'!L54</f>
        <v>0</v>
      </c>
      <c r="AA54" s="508">
        <f>Ago!F54</f>
        <v>0</v>
      </c>
      <c r="AB54" s="516">
        <f t="shared" si="38"/>
        <v>0</v>
      </c>
      <c r="AC54" s="392">
        <f>'Orçamento Familiar'!M54</f>
        <v>0</v>
      </c>
      <c r="AD54" s="508">
        <f>Set!F54</f>
        <v>0</v>
      </c>
      <c r="AE54" s="516">
        <f t="shared" si="39"/>
        <v>0</v>
      </c>
      <c r="AF54" s="392">
        <f>'Orçamento Familiar'!N54</f>
        <v>0</v>
      </c>
      <c r="AG54" s="508">
        <f>Out!F54</f>
        <v>0</v>
      </c>
      <c r="AH54" s="516">
        <f t="shared" si="40"/>
        <v>0</v>
      </c>
      <c r="AI54" s="392">
        <f>'Orçamento Familiar'!O54</f>
        <v>0</v>
      </c>
      <c r="AJ54" s="508">
        <f>Nov!F54</f>
        <v>0</v>
      </c>
      <c r="AK54" s="516">
        <f t="shared" si="41"/>
        <v>0</v>
      </c>
      <c r="AL54" s="392">
        <f>'Orçamento Familiar'!P54</f>
        <v>0</v>
      </c>
      <c r="AM54" s="508">
        <f>Dez!F54</f>
        <v>0</v>
      </c>
      <c r="AN54" s="516">
        <f t="shared" si="42"/>
        <v>0</v>
      </c>
      <c r="AO54" s="511">
        <f t="shared" si="43"/>
        <v>0</v>
      </c>
      <c r="AP54" s="512">
        <f t="shared" si="44"/>
        <v>0</v>
      </c>
      <c r="AQ54" s="516">
        <f t="shared" si="45"/>
        <v>0</v>
      </c>
    </row>
    <row r="55" spans="1:44" ht="17.25" customHeight="1" x14ac:dyDescent="0.25">
      <c r="A55" s="618"/>
      <c r="B55" s="619" t="s">
        <v>28</v>
      </c>
      <c r="C55" s="513" t="str">
        <f>'Orçamento Familiar'!C55</f>
        <v xml:space="preserve">Medicamentos </v>
      </c>
      <c r="D55" s="506"/>
      <c r="E55" s="514">
        <f>'Orçamento Familiar'!E55</f>
        <v>80</v>
      </c>
      <c r="F55" s="534">
        <f>Jan!F55</f>
        <v>31.62</v>
      </c>
      <c r="G55" s="516">
        <f t="shared" si="31"/>
        <v>-48.379999999999995</v>
      </c>
      <c r="H55" s="510">
        <f>'Orçamento Familiar'!F55</f>
        <v>80</v>
      </c>
      <c r="I55" s="508">
        <f>Fev!F55</f>
        <v>50.63</v>
      </c>
      <c r="J55" s="516">
        <f t="shared" si="32"/>
        <v>-29.369999999999997</v>
      </c>
      <c r="K55" s="392">
        <f>'Orçamento Familiar'!G55</f>
        <v>80</v>
      </c>
      <c r="L55" s="508">
        <f>Mar!F55</f>
        <v>20</v>
      </c>
      <c r="M55" s="516">
        <f t="shared" si="33"/>
        <v>-60</v>
      </c>
      <c r="N55" s="392">
        <f>'Orçamento Familiar'!H55</f>
        <v>80</v>
      </c>
      <c r="O55" s="508">
        <f>Abr!F55</f>
        <v>0</v>
      </c>
      <c r="P55" s="516">
        <f t="shared" si="34"/>
        <v>-80</v>
      </c>
      <c r="Q55" s="392">
        <f>'Orçamento Familiar'!I55</f>
        <v>80</v>
      </c>
      <c r="R55" s="508">
        <f>Mai!F55</f>
        <v>0</v>
      </c>
      <c r="S55" s="516">
        <f t="shared" si="35"/>
        <v>-80</v>
      </c>
      <c r="T55" s="392">
        <f>'Orçamento Familiar'!J55</f>
        <v>80</v>
      </c>
      <c r="U55" s="508">
        <f>Jun!F55</f>
        <v>0</v>
      </c>
      <c r="V55" s="516">
        <f t="shared" si="36"/>
        <v>-80</v>
      </c>
      <c r="W55" s="392">
        <f>'Orçamento Familiar'!K55</f>
        <v>80</v>
      </c>
      <c r="X55" s="508">
        <f>Jul!F55</f>
        <v>0</v>
      </c>
      <c r="Y55" s="516">
        <f t="shared" si="37"/>
        <v>-80</v>
      </c>
      <c r="Z55" s="392">
        <f>'Orçamento Familiar'!L55</f>
        <v>80</v>
      </c>
      <c r="AA55" s="508">
        <f>Ago!F55</f>
        <v>0</v>
      </c>
      <c r="AB55" s="516">
        <f t="shared" si="38"/>
        <v>-80</v>
      </c>
      <c r="AC55" s="392">
        <f>'Orçamento Familiar'!M55</f>
        <v>80</v>
      </c>
      <c r="AD55" s="508">
        <f>Set!F55</f>
        <v>0</v>
      </c>
      <c r="AE55" s="516">
        <f t="shared" si="39"/>
        <v>-80</v>
      </c>
      <c r="AF55" s="392">
        <f>'Orçamento Familiar'!N55</f>
        <v>80</v>
      </c>
      <c r="AG55" s="508">
        <f>Out!F55</f>
        <v>0</v>
      </c>
      <c r="AH55" s="516">
        <f t="shared" si="40"/>
        <v>-80</v>
      </c>
      <c r="AI55" s="392">
        <f>'Orçamento Familiar'!O55</f>
        <v>80</v>
      </c>
      <c r="AJ55" s="508">
        <f>Nov!F55</f>
        <v>0</v>
      </c>
      <c r="AK55" s="516">
        <f t="shared" si="41"/>
        <v>-80</v>
      </c>
      <c r="AL55" s="392">
        <f>'Orçamento Familiar'!P55</f>
        <v>80</v>
      </c>
      <c r="AM55" s="508">
        <f>Dez!F55</f>
        <v>0</v>
      </c>
      <c r="AN55" s="516">
        <f t="shared" si="42"/>
        <v>-80</v>
      </c>
      <c r="AO55" s="511">
        <f t="shared" si="43"/>
        <v>960</v>
      </c>
      <c r="AP55" s="512">
        <f t="shared" si="44"/>
        <v>102.25</v>
      </c>
      <c r="AQ55" s="516">
        <f t="shared" si="45"/>
        <v>-857.75</v>
      </c>
      <c r="AR55" s="270"/>
    </row>
    <row r="56" spans="1:44" ht="17.25" customHeight="1" x14ac:dyDescent="0.25">
      <c r="A56" s="618"/>
      <c r="B56" s="619"/>
      <c r="C56" s="513" t="str">
        <f>'Orçamento Familiar'!C56</f>
        <v>Médicos / Exames</v>
      </c>
      <c r="D56" s="506"/>
      <c r="E56" s="514">
        <f>'Orçamento Familiar'!E56</f>
        <v>0</v>
      </c>
      <c r="F56" s="534">
        <f>Jan!F56</f>
        <v>0</v>
      </c>
      <c r="G56" s="516">
        <f t="shared" si="31"/>
        <v>0</v>
      </c>
      <c r="H56" s="510">
        <f>'Orçamento Familiar'!F56</f>
        <v>0</v>
      </c>
      <c r="I56" s="508">
        <f>Fev!F56</f>
        <v>0</v>
      </c>
      <c r="J56" s="516">
        <f t="shared" si="32"/>
        <v>0</v>
      </c>
      <c r="K56" s="392">
        <f>'Orçamento Familiar'!G56</f>
        <v>0</v>
      </c>
      <c r="L56" s="508">
        <f>Mar!F56</f>
        <v>0</v>
      </c>
      <c r="M56" s="516">
        <f t="shared" si="33"/>
        <v>0</v>
      </c>
      <c r="N56" s="392">
        <f>'Orçamento Familiar'!H56</f>
        <v>0</v>
      </c>
      <c r="O56" s="508">
        <f>Abr!F56</f>
        <v>0</v>
      </c>
      <c r="P56" s="516">
        <f t="shared" si="34"/>
        <v>0</v>
      </c>
      <c r="Q56" s="392">
        <f>'Orçamento Familiar'!I56</f>
        <v>0</v>
      </c>
      <c r="R56" s="508">
        <f>Mai!F56</f>
        <v>0</v>
      </c>
      <c r="S56" s="516">
        <f t="shared" si="35"/>
        <v>0</v>
      </c>
      <c r="T56" s="392">
        <f>'Orçamento Familiar'!J56</f>
        <v>0</v>
      </c>
      <c r="U56" s="508">
        <f>Jun!F56</f>
        <v>0</v>
      </c>
      <c r="V56" s="516">
        <f t="shared" si="36"/>
        <v>0</v>
      </c>
      <c r="W56" s="392">
        <f>'Orçamento Familiar'!K56</f>
        <v>0</v>
      </c>
      <c r="X56" s="508">
        <f>Jul!F56</f>
        <v>0</v>
      </c>
      <c r="Y56" s="516">
        <f t="shared" si="37"/>
        <v>0</v>
      </c>
      <c r="Z56" s="392">
        <f>'Orçamento Familiar'!L56</f>
        <v>0</v>
      </c>
      <c r="AA56" s="508">
        <f>Ago!F56</f>
        <v>0</v>
      </c>
      <c r="AB56" s="516">
        <f t="shared" si="38"/>
        <v>0</v>
      </c>
      <c r="AC56" s="392">
        <f>'Orçamento Familiar'!M56</f>
        <v>0</v>
      </c>
      <c r="AD56" s="508">
        <f>Set!F56</f>
        <v>0</v>
      </c>
      <c r="AE56" s="516">
        <f t="shared" si="39"/>
        <v>0</v>
      </c>
      <c r="AF56" s="392">
        <f>'Orçamento Familiar'!N56</f>
        <v>0</v>
      </c>
      <c r="AG56" s="508">
        <f>Out!F56</f>
        <v>0</v>
      </c>
      <c r="AH56" s="516">
        <f t="shared" si="40"/>
        <v>0</v>
      </c>
      <c r="AI56" s="392">
        <f>'Orçamento Familiar'!O56</f>
        <v>0</v>
      </c>
      <c r="AJ56" s="508">
        <f>Nov!F56</f>
        <v>0</v>
      </c>
      <c r="AK56" s="516">
        <f t="shared" si="41"/>
        <v>0</v>
      </c>
      <c r="AL56" s="392">
        <f>'Orçamento Familiar'!P56</f>
        <v>0</v>
      </c>
      <c r="AM56" s="508">
        <f>Dez!F56</f>
        <v>0</v>
      </c>
      <c r="AN56" s="516">
        <f t="shared" si="42"/>
        <v>0</v>
      </c>
      <c r="AO56" s="511">
        <f t="shared" si="43"/>
        <v>0</v>
      </c>
      <c r="AP56" s="512">
        <f t="shared" si="44"/>
        <v>0</v>
      </c>
      <c r="AQ56" s="516">
        <f t="shared" si="45"/>
        <v>0</v>
      </c>
    </row>
    <row r="57" spans="1:44" ht="17.25" customHeight="1" x14ac:dyDescent="0.25">
      <c r="A57" s="618"/>
      <c r="B57" s="619"/>
      <c r="C57" s="513" t="str">
        <f>'Orçamento Familiar'!C57</f>
        <v>Dentista</v>
      </c>
      <c r="D57" s="506"/>
      <c r="E57" s="514">
        <f>'Orçamento Familiar'!E57</f>
        <v>0</v>
      </c>
      <c r="F57" s="534">
        <f>Jan!F57</f>
        <v>0</v>
      </c>
      <c r="G57" s="516">
        <f t="shared" si="31"/>
        <v>0</v>
      </c>
      <c r="H57" s="510">
        <f>'Orçamento Familiar'!F57</f>
        <v>0</v>
      </c>
      <c r="I57" s="508">
        <f>Fev!F57</f>
        <v>0</v>
      </c>
      <c r="J57" s="516">
        <f t="shared" si="32"/>
        <v>0</v>
      </c>
      <c r="K57" s="392">
        <f>'Orçamento Familiar'!G57</f>
        <v>0</v>
      </c>
      <c r="L57" s="508">
        <f>Mar!F57</f>
        <v>0</v>
      </c>
      <c r="M57" s="516">
        <f t="shared" si="33"/>
        <v>0</v>
      </c>
      <c r="N57" s="392">
        <f>'Orçamento Familiar'!H57</f>
        <v>0</v>
      </c>
      <c r="O57" s="508">
        <f>Abr!F57</f>
        <v>0</v>
      </c>
      <c r="P57" s="516">
        <f t="shared" si="34"/>
        <v>0</v>
      </c>
      <c r="Q57" s="392">
        <f>'Orçamento Familiar'!I57</f>
        <v>0</v>
      </c>
      <c r="R57" s="508">
        <f>Mai!F57</f>
        <v>0</v>
      </c>
      <c r="S57" s="516">
        <f t="shared" si="35"/>
        <v>0</v>
      </c>
      <c r="T57" s="392">
        <f>'Orçamento Familiar'!J57</f>
        <v>0</v>
      </c>
      <c r="U57" s="508">
        <f>Jun!F57</f>
        <v>0</v>
      </c>
      <c r="V57" s="516">
        <f t="shared" si="36"/>
        <v>0</v>
      </c>
      <c r="W57" s="392">
        <f>'Orçamento Familiar'!K57</f>
        <v>0</v>
      </c>
      <c r="X57" s="508">
        <f>Jul!F57</f>
        <v>0</v>
      </c>
      <c r="Y57" s="516">
        <f t="shared" si="37"/>
        <v>0</v>
      </c>
      <c r="Z57" s="392">
        <f>'Orçamento Familiar'!L57</f>
        <v>0</v>
      </c>
      <c r="AA57" s="508">
        <f>Ago!F57</f>
        <v>0</v>
      </c>
      <c r="AB57" s="516">
        <f t="shared" si="38"/>
        <v>0</v>
      </c>
      <c r="AC57" s="392">
        <f>'Orçamento Familiar'!M57</f>
        <v>0</v>
      </c>
      <c r="AD57" s="508">
        <f>Set!F57</f>
        <v>0</v>
      </c>
      <c r="AE57" s="516">
        <f t="shared" si="39"/>
        <v>0</v>
      </c>
      <c r="AF57" s="392">
        <f>'Orçamento Familiar'!N57</f>
        <v>0</v>
      </c>
      <c r="AG57" s="508">
        <f>Out!F57</f>
        <v>0</v>
      </c>
      <c r="AH57" s="516">
        <f t="shared" si="40"/>
        <v>0</v>
      </c>
      <c r="AI57" s="392">
        <f>'Orçamento Familiar'!O57</f>
        <v>0</v>
      </c>
      <c r="AJ57" s="508">
        <f>Nov!F57</f>
        <v>0</v>
      </c>
      <c r="AK57" s="516">
        <f t="shared" si="41"/>
        <v>0</v>
      </c>
      <c r="AL57" s="392">
        <f>'Orçamento Familiar'!P57</f>
        <v>0</v>
      </c>
      <c r="AM57" s="508">
        <f>Dez!F57</f>
        <v>0</v>
      </c>
      <c r="AN57" s="516">
        <f t="shared" si="42"/>
        <v>0</v>
      </c>
      <c r="AO57" s="511">
        <f t="shared" si="43"/>
        <v>0</v>
      </c>
      <c r="AP57" s="512">
        <f t="shared" si="44"/>
        <v>0</v>
      </c>
      <c r="AQ57" s="516">
        <f t="shared" si="45"/>
        <v>0</v>
      </c>
    </row>
    <row r="58" spans="1:44" ht="17.25" customHeight="1" x14ac:dyDescent="0.25">
      <c r="A58" s="618"/>
      <c r="B58" s="619"/>
      <c r="C58" s="535">
        <f>'Orçamento Familiar'!C58</f>
        <v>0</v>
      </c>
      <c r="D58" s="536"/>
      <c r="E58" s="514">
        <f>'Orçamento Familiar'!E58</f>
        <v>0</v>
      </c>
      <c r="F58" s="534">
        <f>Jan!F58</f>
        <v>0</v>
      </c>
      <c r="G58" s="516">
        <f t="shared" si="31"/>
        <v>0</v>
      </c>
      <c r="H58" s="510">
        <f>'Orçamento Familiar'!F58</f>
        <v>0</v>
      </c>
      <c r="I58" s="508">
        <f>Fev!F58</f>
        <v>0</v>
      </c>
      <c r="J58" s="516">
        <f t="shared" si="32"/>
        <v>0</v>
      </c>
      <c r="K58" s="392">
        <f>'Orçamento Familiar'!G58</f>
        <v>0</v>
      </c>
      <c r="L58" s="508">
        <f>Mar!F58</f>
        <v>0</v>
      </c>
      <c r="M58" s="516">
        <f t="shared" si="33"/>
        <v>0</v>
      </c>
      <c r="N58" s="392">
        <f>'Orçamento Familiar'!H58</f>
        <v>0</v>
      </c>
      <c r="O58" s="508">
        <f>Abr!F58</f>
        <v>0</v>
      </c>
      <c r="P58" s="516">
        <f t="shared" si="34"/>
        <v>0</v>
      </c>
      <c r="Q58" s="392">
        <f>'Orçamento Familiar'!I58</f>
        <v>0</v>
      </c>
      <c r="R58" s="508">
        <f>Mai!F58</f>
        <v>0</v>
      </c>
      <c r="S58" s="516">
        <f t="shared" si="35"/>
        <v>0</v>
      </c>
      <c r="T58" s="392">
        <f>'Orçamento Familiar'!J58</f>
        <v>0</v>
      </c>
      <c r="U58" s="508">
        <f>Jun!F58</f>
        <v>0</v>
      </c>
      <c r="V58" s="516">
        <f t="shared" si="36"/>
        <v>0</v>
      </c>
      <c r="W58" s="392">
        <f>'Orçamento Familiar'!K58</f>
        <v>0</v>
      </c>
      <c r="X58" s="508">
        <f>Jul!F58</f>
        <v>0</v>
      </c>
      <c r="Y58" s="516">
        <f t="shared" si="37"/>
        <v>0</v>
      </c>
      <c r="Z58" s="392">
        <f>'Orçamento Familiar'!L58</f>
        <v>0</v>
      </c>
      <c r="AA58" s="508">
        <f>Ago!F58</f>
        <v>0</v>
      </c>
      <c r="AB58" s="516">
        <f t="shared" si="38"/>
        <v>0</v>
      </c>
      <c r="AC58" s="392">
        <f>'Orçamento Familiar'!M58</f>
        <v>0</v>
      </c>
      <c r="AD58" s="508">
        <f>Set!F58</f>
        <v>0</v>
      </c>
      <c r="AE58" s="516">
        <f t="shared" si="39"/>
        <v>0</v>
      </c>
      <c r="AF58" s="392">
        <f>'Orçamento Familiar'!N58</f>
        <v>0</v>
      </c>
      <c r="AG58" s="508">
        <f>Out!F58</f>
        <v>0</v>
      </c>
      <c r="AH58" s="516">
        <f t="shared" si="40"/>
        <v>0</v>
      </c>
      <c r="AI58" s="392">
        <f>'Orçamento Familiar'!O58</f>
        <v>0</v>
      </c>
      <c r="AJ58" s="508">
        <f>Nov!F58</f>
        <v>0</v>
      </c>
      <c r="AK58" s="516">
        <f t="shared" si="41"/>
        <v>0</v>
      </c>
      <c r="AL58" s="392">
        <f>'Orçamento Familiar'!P58</f>
        <v>0</v>
      </c>
      <c r="AM58" s="508">
        <f>Dez!F58</f>
        <v>0</v>
      </c>
      <c r="AN58" s="516">
        <f t="shared" si="42"/>
        <v>0</v>
      </c>
      <c r="AO58" s="511">
        <f t="shared" si="43"/>
        <v>0</v>
      </c>
      <c r="AP58" s="512">
        <f t="shared" si="44"/>
        <v>0</v>
      </c>
      <c r="AQ58" s="516">
        <f t="shared" si="45"/>
        <v>0</v>
      </c>
    </row>
    <row r="59" spans="1:44" ht="17.25" customHeight="1" x14ac:dyDescent="0.25">
      <c r="A59" s="618"/>
      <c r="B59" s="619"/>
      <c r="C59" s="513">
        <f>'Orçamento Familiar'!C59</f>
        <v>0</v>
      </c>
      <c r="D59" s="506"/>
      <c r="E59" s="514">
        <f>'Orçamento Familiar'!E59</f>
        <v>0</v>
      </c>
      <c r="F59" s="534">
        <f>Jan!F59</f>
        <v>0</v>
      </c>
      <c r="G59" s="516">
        <f t="shared" si="31"/>
        <v>0</v>
      </c>
      <c r="H59" s="510">
        <f>'Orçamento Familiar'!F59</f>
        <v>0</v>
      </c>
      <c r="I59" s="508">
        <f>Fev!F59</f>
        <v>0</v>
      </c>
      <c r="J59" s="516">
        <f t="shared" si="32"/>
        <v>0</v>
      </c>
      <c r="K59" s="392">
        <f>'Orçamento Familiar'!G59</f>
        <v>0</v>
      </c>
      <c r="L59" s="508">
        <f>Mar!F59</f>
        <v>0</v>
      </c>
      <c r="M59" s="516">
        <f t="shared" si="33"/>
        <v>0</v>
      </c>
      <c r="N59" s="392">
        <f>'Orçamento Familiar'!H59</f>
        <v>0</v>
      </c>
      <c r="O59" s="508">
        <f>Abr!F59</f>
        <v>0</v>
      </c>
      <c r="P59" s="516">
        <f t="shared" si="34"/>
        <v>0</v>
      </c>
      <c r="Q59" s="392">
        <f>'Orçamento Familiar'!I59</f>
        <v>0</v>
      </c>
      <c r="R59" s="508">
        <f>Mai!F59</f>
        <v>0</v>
      </c>
      <c r="S59" s="516">
        <f t="shared" si="35"/>
        <v>0</v>
      </c>
      <c r="T59" s="392">
        <f>'Orçamento Familiar'!J59</f>
        <v>0</v>
      </c>
      <c r="U59" s="508">
        <f>Jun!F59</f>
        <v>0</v>
      </c>
      <c r="V59" s="516">
        <f t="shared" si="36"/>
        <v>0</v>
      </c>
      <c r="W59" s="392">
        <f>'Orçamento Familiar'!K59</f>
        <v>0</v>
      </c>
      <c r="X59" s="508">
        <f>Jul!F59</f>
        <v>0</v>
      </c>
      <c r="Y59" s="516">
        <f t="shared" si="37"/>
        <v>0</v>
      </c>
      <c r="Z59" s="392">
        <f>'Orçamento Familiar'!L59</f>
        <v>0</v>
      </c>
      <c r="AA59" s="508">
        <f>Ago!F59</f>
        <v>0</v>
      </c>
      <c r="AB59" s="516">
        <f t="shared" si="38"/>
        <v>0</v>
      </c>
      <c r="AC59" s="392">
        <f>'Orçamento Familiar'!M59</f>
        <v>0</v>
      </c>
      <c r="AD59" s="508">
        <f>Set!F59</f>
        <v>0</v>
      </c>
      <c r="AE59" s="516">
        <f t="shared" si="39"/>
        <v>0</v>
      </c>
      <c r="AF59" s="392">
        <f>'Orçamento Familiar'!N59</f>
        <v>0</v>
      </c>
      <c r="AG59" s="508">
        <f>Out!F59</f>
        <v>0</v>
      </c>
      <c r="AH59" s="516">
        <f t="shared" si="40"/>
        <v>0</v>
      </c>
      <c r="AI59" s="392">
        <f>'Orçamento Familiar'!O59</f>
        <v>0</v>
      </c>
      <c r="AJ59" s="508">
        <f>Nov!F59</f>
        <v>0</v>
      </c>
      <c r="AK59" s="516">
        <f t="shared" si="41"/>
        <v>0</v>
      </c>
      <c r="AL59" s="392">
        <f>'Orçamento Familiar'!P59</f>
        <v>0</v>
      </c>
      <c r="AM59" s="508">
        <f>Dez!F59</f>
        <v>0</v>
      </c>
      <c r="AN59" s="516">
        <f t="shared" si="42"/>
        <v>0</v>
      </c>
      <c r="AO59" s="511">
        <f t="shared" si="43"/>
        <v>0</v>
      </c>
      <c r="AP59" s="512">
        <f t="shared" si="44"/>
        <v>0</v>
      </c>
      <c r="AQ59" s="516">
        <f t="shared" si="45"/>
        <v>0</v>
      </c>
    </row>
    <row r="60" spans="1:44" ht="17.25" customHeight="1" x14ac:dyDescent="0.25">
      <c r="A60" s="618"/>
      <c r="B60" s="619" t="s">
        <v>35</v>
      </c>
      <c r="C60" s="513" t="str">
        <f>'Orçamento Familiar'!C60</f>
        <v>IPVA</v>
      </c>
      <c r="D60" s="506"/>
      <c r="E60" s="514">
        <f>'Orçamento Familiar'!E60</f>
        <v>210</v>
      </c>
      <c r="F60" s="534">
        <f>Jan!F60</f>
        <v>210.5</v>
      </c>
      <c r="G60" s="516">
        <f t="shared" si="31"/>
        <v>0.5</v>
      </c>
      <c r="H60" s="510">
        <f>'Orçamento Familiar'!F60</f>
        <v>0</v>
      </c>
      <c r="I60" s="508">
        <f>Fev!F60</f>
        <v>0</v>
      </c>
      <c r="J60" s="516">
        <f t="shared" si="32"/>
        <v>0</v>
      </c>
      <c r="K60" s="392">
        <f>'Orçamento Familiar'!G60</f>
        <v>0</v>
      </c>
      <c r="L60" s="508">
        <f>Mar!F60</f>
        <v>0</v>
      </c>
      <c r="M60" s="516">
        <f t="shared" si="33"/>
        <v>0</v>
      </c>
      <c r="N60" s="392">
        <f>'Orçamento Familiar'!H60</f>
        <v>0</v>
      </c>
      <c r="O60" s="508">
        <f>Abr!F60</f>
        <v>0</v>
      </c>
      <c r="P60" s="516">
        <f t="shared" si="34"/>
        <v>0</v>
      </c>
      <c r="Q60" s="392">
        <f>'Orçamento Familiar'!I60</f>
        <v>0</v>
      </c>
      <c r="R60" s="508">
        <f>Mai!F60</f>
        <v>0</v>
      </c>
      <c r="S60" s="516">
        <f t="shared" si="35"/>
        <v>0</v>
      </c>
      <c r="T60" s="392">
        <f>'Orçamento Familiar'!J60</f>
        <v>0</v>
      </c>
      <c r="U60" s="508">
        <f>Jun!F60</f>
        <v>0</v>
      </c>
      <c r="V60" s="516">
        <f t="shared" si="36"/>
        <v>0</v>
      </c>
      <c r="W60" s="392">
        <f>'Orçamento Familiar'!K60</f>
        <v>0</v>
      </c>
      <c r="X60" s="508">
        <f>Jul!F60</f>
        <v>0</v>
      </c>
      <c r="Y60" s="516">
        <f t="shared" si="37"/>
        <v>0</v>
      </c>
      <c r="Z60" s="392">
        <f>'Orçamento Familiar'!L60</f>
        <v>0</v>
      </c>
      <c r="AA60" s="508">
        <f>Ago!F60</f>
        <v>0</v>
      </c>
      <c r="AB60" s="516">
        <f t="shared" si="38"/>
        <v>0</v>
      </c>
      <c r="AC60" s="392">
        <f>'Orçamento Familiar'!M60</f>
        <v>0</v>
      </c>
      <c r="AD60" s="508">
        <f>Set!F60</f>
        <v>0</v>
      </c>
      <c r="AE60" s="516">
        <f t="shared" si="39"/>
        <v>0</v>
      </c>
      <c r="AF60" s="392">
        <f>'Orçamento Familiar'!N60</f>
        <v>850</v>
      </c>
      <c r="AG60" s="508">
        <f>Out!F60</f>
        <v>0</v>
      </c>
      <c r="AH60" s="516">
        <f t="shared" si="40"/>
        <v>-850</v>
      </c>
      <c r="AI60" s="392">
        <f>'Orçamento Familiar'!O60</f>
        <v>0</v>
      </c>
      <c r="AJ60" s="508">
        <f>Nov!F60</f>
        <v>0</v>
      </c>
      <c r="AK60" s="516">
        <f t="shared" si="41"/>
        <v>0</v>
      </c>
      <c r="AL60" s="392">
        <f>'Orçamento Familiar'!P60</f>
        <v>0</v>
      </c>
      <c r="AM60" s="508">
        <f>Dez!F60</f>
        <v>0</v>
      </c>
      <c r="AN60" s="516">
        <f t="shared" si="42"/>
        <v>0</v>
      </c>
      <c r="AO60" s="511">
        <f t="shared" si="43"/>
        <v>1060</v>
      </c>
      <c r="AP60" s="512">
        <f t="shared" si="44"/>
        <v>210.5</v>
      </c>
      <c r="AQ60" s="516">
        <f t="shared" si="45"/>
        <v>-849.5</v>
      </c>
    </row>
    <row r="61" spans="1:44" ht="17.25" customHeight="1" x14ac:dyDescent="0.25">
      <c r="A61" s="618"/>
      <c r="B61" s="619"/>
      <c r="C61" s="513" t="str">
        <f>'Orçamento Familiar'!C61</f>
        <v>Licenciamento</v>
      </c>
      <c r="D61" s="506"/>
      <c r="E61" s="514">
        <f>'Orçamento Familiar'!E61</f>
        <v>0</v>
      </c>
      <c r="F61" s="534">
        <f>Jan!F61</f>
        <v>0</v>
      </c>
      <c r="G61" s="516">
        <f t="shared" si="31"/>
        <v>0</v>
      </c>
      <c r="H61" s="510">
        <f>'Orçamento Familiar'!F61</f>
        <v>0</v>
      </c>
      <c r="I61" s="508">
        <f>Fev!F61</f>
        <v>0</v>
      </c>
      <c r="J61" s="516">
        <f t="shared" si="32"/>
        <v>0</v>
      </c>
      <c r="K61" s="392">
        <f>'Orçamento Familiar'!G61</f>
        <v>0</v>
      </c>
      <c r="L61" s="508">
        <f>Mar!F61</f>
        <v>0</v>
      </c>
      <c r="M61" s="516">
        <f t="shared" si="33"/>
        <v>0</v>
      </c>
      <c r="N61" s="392">
        <f>'Orçamento Familiar'!H61</f>
        <v>0</v>
      </c>
      <c r="O61" s="508">
        <f>Abr!F61</f>
        <v>0</v>
      </c>
      <c r="P61" s="516">
        <f t="shared" si="34"/>
        <v>0</v>
      </c>
      <c r="Q61" s="392">
        <f>'Orçamento Familiar'!I61</f>
        <v>0</v>
      </c>
      <c r="R61" s="508">
        <f>Mai!F61</f>
        <v>0</v>
      </c>
      <c r="S61" s="516">
        <f t="shared" si="35"/>
        <v>0</v>
      </c>
      <c r="T61" s="392">
        <f>'Orçamento Familiar'!J61</f>
        <v>0</v>
      </c>
      <c r="U61" s="508">
        <f>Jun!F61</f>
        <v>0</v>
      </c>
      <c r="V61" s="516">
        <f t="shared" si="36"/>
        <v>0</v>
      </c>
      <c r="W61" s="392">
        <f>'Orçamento Familiar'!K61</f>
        <v>0</v>
      </c>
      <c r="X61" s="508">
        <f>Jul!F61</f>
        <v>0</v>
      </c>
      <c r="Y61" s="516">
        <f t="shared" si="37"/>
        <v>0</v>
      </c>
      <c r="Z61" s="392">
        <f>'Orçamento Familiar'!L61</f>
        <v>0</v>
      </c>
      <c r="AA61" s="508">
        <f>Ago!F61</f>
        <v>0</v>
      </c>
      <c r="AB61" s="516">
        <f t="shared" si="38"/>
        <v>0</v>
      </c>
      <c r="AC61" s="392">
        <f>'Orçamento Familiar'!M61</f>
        <v>0</v>
      </c>
      <c r="AD61" s="508">
        <f>Set!F61</f>
        <v>0</v>
      </c>
      <c r="AE61" s="516">
        <f t="shared" si="39"/>
        <v>0</v>
      </c>
      <c r="AF61" s="392">
        <f>'Orçamento Familiar'!N61</f>
        <v>160</v>
      </c>
      <c r="AG61" s="508">
        <f>Out!F61</f>
        <v>0</v>
      </c>
      <c r="AH61" s="516">
        <f t="shared" si="40"/>
        <v>-160</v>
      </c>
      <c r="AI61" s="392">
        <f>'Orçamento Familiar'!O61</f>
        <v>0</v>
      </c>
      <c r="AJ61" s="508">
        <f>Nov!F61</f>
        <v>0</v>
      </c>
      <c r="AK61" s="516">
        <f t="shared" si="41"/>
        <v>0</v>
      </c>
      <c r="AL61" s="392">
        <f>'Orçamento Familiar'!P61</f>
        <v>0</v>
      </c>
      <c r="AM61" s="508">
        <f>Dez!F61</f>
        <v>0</v>
      </c>
      <c r="AN61" s="516">
        <f t="shared" si="42"/>
        <v>0</v>
      </c>
      <c r="AO61" s="511">
        <f t="shared" si="43"/>
        <v>160</v>
      </c>
      <c r="AP61" s="512">
        <f t="shared" si="44"/>
        <v>0</v>
      </c>
      <c r="AQ61" s="516">
        <f t="shared" si="45"/>
        <v>-160</v>
      </c>
    </row>
    <row r="62" spans="1:44" ht="17.25" customHeight="1" x14ac:dyDescent="0.25">
      <c r="A62" s="618"/>
      <c r="B62" s="619"/>
      <c r="C62" s="513" t="str">
        <f>'Orçamento Familiar'!C62</f>
        <v>Imposto de Renda</v>
      </c>
      <c r="D62" s="506"/>
      <c r="E62" s="514">
        <f>'Orçamento Familiar'!E62</f>
        <v>0</v>
      </c>
      <c r="F62" s="534">
        <f>Jan!F62</f>
        <v>0</v>
      </c>
      <c r="G62" s="516">
        <f t="shared" si="31"/>
        <v>0</v>
      </c>
      <c r="H62" s="510">
        <f>'Orçamento Familiar'!F62</f>
        <v>0</v>
      </c>
      <c r="I62" s="508">
        <f>Fev!F62</f>
        <v>0</v>
      </c>
      <c r="J62" s="516">
        <f t="shared" si="32"/>
        <v>0</v>
      </c>
      <c r="K62" s="392">
        <f>'Orçamento Familiar'!G62</f>
        <v>0</v>
      </c>
      <c r="L62" s="508">
        <f>Mar!F62</f>
        <v>0</v>
      </c>
      <c r="M62" s="516">
        <f t="shared" si="33"/>
        <v>0</v>
      </c>
      <c r="N62" s="392">
        <f>'Orçamento Familiar'!H62</f>
        <v>0</v>
      </c>
      <c r="O62" s="508">
        <f>Abr!F62</f>
        <v>0</v>
      </c>
      <c r="P62" s="516">
        <f t="shared" si="34"/>
        <v>0</v>
      </c>
      <c r="Q62" s="392">
        <f>'Orçamento Familiar'!I62</f>
        <v>0</v>
      </c>
      <c r="R62" s="508">
        <f>Mai!F62</f>
        <v>0</v>
      </c>
      <c r="S62" s="516">
        <f t="shared" si="35"/>
        <v>0</v>
      </c>
      <c r="T62" s="392">
        <f>'Orçamento Familiar'!J62</f>
        <v>0</v>
      </c>
      <c r="U62" s="508">
        <f>Jun!F62</f>
        <v>0</v>
      </c>
      <c r="V62" s="516">
        <f t="shared" si="36"/>
        <v>0</v>
      </c>
      <c r="W62" s="392">
        <f>'Orçamento Familiar'!K62</f>
        <v>0</v>
      </c>
      <c r="X62" s="508">
        <f>Jul!F62</f>
        <v>0</v>
      </c>
      <c r="Y62" s="516">
        <f t="shared" si="37"/>
        <v>0</v>
      </c>
      <c r="Z62" s="392">
        <f>'Orçamento Familiar'!L62</f>
        <v>0</v>
      </c>
      <c r="AA62" s="508">
        <f>Ago!F62</f>
        <v>0</v>
      </c>
      <c r="AB62" s="516">
        <f t="shared" si="38"/>
        <v>0</v>
      </c>
      <c r="AC62" s="392">
        <f>'Orçamento Familiar'!M62</f>
        <v>0</v>
      </c>
      <c r="AD62" s="508">
        <f>Set!F62</f>
        <v>0</v>
      </c>
      <c r="AE62" s="516">
        <f t="shared" si="39"/>
        <v>0</v>
      </c>
      <c r="AF62" s="392">
        <f>'Orçamento Familiar'!N62</f>
        <v>0</v>
      </c>
      <c r="AG62" s="508">
        <f>Out!F62</f>
        <v>0</v>
      </c>
      <c r="AH62" s="516">
        <f t="shared" si="40"/>
        <v>0</v>
      </c>
      <c r="AI62" s="392">
        <f>'Orçamento Familiar'!O62</f>
        <v>0</v>
      </c>
      <c r="AJ62" s="508">
        <f>Nov!F62</f>
        <v>0</v>
      </c>
      <c r="AK62" s="516">
        <f t="shared" si="41"/>
        <v>0</v>
      </c>
      <c r="AL62" s="392">
        <f>'Orçamento Familiar'!P62</f>
        <v>0</v>
      </c>
      <c r="AM62" s="508">
        <f>Dez!F62</f>
        <v>0</v>
      </c>
      <c r="AN62" s="516">
        <f t="shared" si="42"/>
        <v>0</v>
      </c>
      <c r="AO62" s="511">
        <f t="shared" si="43"/>
        <v>0</v>
      </c>
      <c r="AP62" s="512">
        <f t="shared" si="44"/>
        <v>0</v>
      </c>
      <c r="AQ62" s="516">
        <f t="shared" si="45"/>
        <v>0</v>
      </c>
    </row>
    <row r="63" spans="1:44" ht="17.25" customHeight="1" x14ac:dyDescent="0.25">
      <c r="A63" s="618"/>
      <c r="B63" s="301"/>
      <c r="C63" s="513" t="str">
        <f>'Orçamento Familiar'!C63</f>
        <v>INSS</v>
      </c>
      <c r="D63" s="506"/>
      <c r="E63" s="514">
        <f>'Orçamento Familiar'!E63</f>
        <v>0</v>
      </c>
      <c r="F63" s="534">
        <f>Jan!F63</f>
        <v>0</v>
      </c>
      <c r="G63" s="516">
        <f t="shared" ref="G63:G94" si="46">F63-E63</f>
        <v>0</v>
      </c>
      <c r="H63" s="510">
        <f>'Orçamento Familiar'!F63</f>
        <v>0</v>
      </c>
      <c r="I63" s="508">
        <f>Fev!F63</f>
        <v>0</v>
      </c>
      <c r="J63" s="516">
        <f t="shared" ref="J63:J94" si="47">I63-H63</f>
        <v>0</v>
      </c>
      <c r="K63" s="392">
        <f>'Orçamento Familiar'!G63</f>
        <v>0</v>
      </c>
      <c r="L63" s="508">
        <f>Mar!F63</f>
        <v>0</v>
      </c>
      <c r="M63" s="516">
        <f t="shared" ref="M63:M94" si="48">L63-K63</f>
        <v>0</v>
      </c>
      <c r="N63" s="392">
        <f>'Orçamento Familiar'!H63</f>
        <v>0</v>
      </c>
      <c r="O63" s="508">
        <f>Abr!F63</f>
        <v>0</v>
      </c>
      <c r="P63" s="516">
        <f t="shared" ref="P63:P94" si="49">O63-N63</f>
        <v>0</v>
      </c>
      <c r="Q63" s="392">
        <f>'Orçamento Familiar'!I63</f>
        <v>0</v>
      </c>
      <c r="R63" s="508">
        <f>Mai!F63</f>
        <v>0</v>
      </c>
      <c r="S63" s="516">
        <f t="shared" ref="S63:S94" si="50">R63-Q63</f>
        <v>0</v>
      </c>
      <c r="T63" s="392">
        <f>'Orçamento Familiar'!J63</f>
        <v>0</v>
      </c>
      <c r="U63" s="508">
        <f>Jun!F63</f>
        <v>0</v>
      </c>
      <c r="V63" s="516">
        <f t="shared" ref="V63:V94" si="51">U63-T63</f>
        <v>0</v>
      </c>
      <c r="W63" s="392">
        <f>'Orçamento Familiar'!K63</f>
        <v>0</v>
      </c>
      <c r="X63" s="508">
        <f>Jul!F63</f>
        <v>0</v>
      </c>
      <c r="Y63" s="516">
        <f t="shared" ref="Y63:Y94" si="52">X63-W63</f>
        <v>0</v>
      </c>
      <c r="Z63" s="392">
        <f>'Orçamento Familiar'!L63</f>
        <v>0</v>
      </c>
      <c r="AA63" s="508">
        <f>Ago!F63</f>
        <v>0</v>
      </c>
      <c r="AB63" s="516">
        <f t="shared" ref="AB63:AB94" si="53">AA63-Z63</f>
        <v>0</v>
      </c>
      <c r="AC63" s="392">
        <f>'Orçamento Familiar'!M63</f>
        <v>0</v>
      </c>
      <c r="AD63" s="508">
        <f>Set!F63</f>
        <v>0</v>
      </c>
      <c r="AE63" s="516">
        <f t="shared" ref="AE63:AE94" si="54">AD63-AC63</f>
        <v>0</v>
      </c>
      <c r="AF63" s="392">
        <f>'Orçamento Familiar'!N63</f>
        <v>0</v>
      </c>
      <c r="AG63" s="508">
        <f>Out!F63</f>
        <v>0</v>
      </c>
      <c r="AH63" s="516">
        <f t="shared" ref="AH63:AH94" si="55">AG63-AF63</f>
        <v>0</v>
      </c>
      <c r="AI63" s="392">
        <f>'Orçamento Familiar'!O63</f>
        <v>0</v>
      </c>
      <c r="AJ63" s="508">
        <f>Nov!F63</f>
        <v>0</v>
      </c>
      <c r="AK63" s="516">
        <f t="shared" ref="AK63:AK94" si="56">AJ63-AI63</f>
        <v>0</v>
      </c>
      <c r="AL63" s="392">
        <f>'Orçamento Familiar'!P63</f>
        <v>0</v>
      </c>
      <c r="AM63" s="508">
        <f>Dez!F63</f>
        <v>0</v>
      </c>
      <c r="AN63" s="516">
        <f t="shared" ref="AN63:AN94" si="57">AM63-AL63</f>
        <v>0</v>
      </c>
      <c r="AO63" s="511">
        <f t="shared" ref="AO63:AO84" si="58">E63+H63+K63+N63+Q63+T63+W63+Z63+AC63+AF63+AI63+AL63</f>
        <v>0</v>
      </c>
      <c r="AP63" s="512">
        <f t="shared" ref="AP63:AP84" si="59">F63+I63+L63+O63+R63+U63+X63+AA63+AD63+AG63+AJ63+AM63</f>
        <v>0</v>
      </c>
      <c r="AQ63" s="516">
        <f t="shared" ref="AQ63:AQ94" si="60">AP63-AO63</f>
        <v>0</v>
      </c>
    </row>
    <row r="64" spans="1:44" ht="17.25" customHeight="1" x14ac:dyDescent="0.25">
      <c r="A64" s="618"/>
      <c r="B64" s="301"/>
      <c r="C64" s="513">
        <f>'Orçamento Familiar'!C64</f>
        <v>0</v>
      </c>
      <c r="D64" s="506"/>
      <c r="E64" s="514">
        <f>'Orçamento Familiar'!E64</f>
        <v>0</v>
      </c>
      <c r="F64" s="534">
        <f>Jan!F64</f>
        <v>0</v>
      </c>
      <c r="G64" s="516">
        <f t="shared" si="46"/>
        <v>0</v>
      </c>
      <c r="H64" s="510">
        <f>'Orçamento Familiar'!F64</f>
        <v>0</v>
      </c>
      <c r="I64" s="508">
        <f>Fev!F64</f>
        <v>0</v>
      </c>
      <c r="J64" s="516">
        <f t="shared" si="47"/>
        <v>0</v>
      </c>
      <c r="K64" s="392">
        <f>'Orçamento Familiar'!G64</f>
        <v>0</v>
      </c>
      <c r="L64" s="508">
        <f>Mar!F64</f>
        <v>0</v>
      </c>
      <c r="M64" s="516">
        <f t="shared" si="48"/>
        <v>0</v>
      </c>
      <c r="N64" s="392">
        <f>'Orçamento Familiar'!H64</f>
        <v>0</v>
      </c>
      <c r="O64" s="508">
        <f>Abr!F64</f>
        <v>0</v>
      </c>
      <c r="P64" s="516">
        <f t="shared" si="49"/>
        <v>0</v>
      </c>
      <c r="Q64" s="392">
        <f>'Orçamento Familiar'!I64</f>
        <v>0</v>
      </c>
      <c r="R64" s="508">
        <f>Mai!F64</f>
        <v>0</v>
      </c>
      <c r="S64" s="516">
        <f t="shared" si="50"/>
        <v>0</v>
      </c>
      <c r="T64" s="392">
        <f>'Orçamento Familiar'!J64</f>
        <v>0</v>
      </c>
      <c r="U64" s="508">
        <f>Jun!F64</f>
        <v>0</v>
      </c>
      <c r="V64" s="516">
        <f t="shared" si="51"/>
        <v>0</v>
      </c>
      <c r="W64" s="392">
        <f>'Orçamento Familiar'!K64</f>
        <v>0</v>
      </c>
      <c r="X64" s="508">
        <f>Jul!F64</f>
        <v>0</v>
      </c>
      <c r="Y64" s="516">
        <f t="shared" si="52"/>
        <v>0</v>
      </c>
      <c r="Z64" s="392">
        <f>'Orçamento Familiar'!L64</f>
        <v>0</v>
      </c>
      <c r="AA64" s="508">
        <f>Ago!F64</f>
        <v>0</v>
      </c>
      <c r="AB64" s="516">
        <f t="shared" si="53"/>
        <v>0</v>
      </c>
      <c r="AC64" s="392">
        <f>'Orçamento Familiar'!M64</f>
        <v>0</v>
      </c>
      <c r="AD64" s="508">
        <f>Set!F64</f>
        <v>0</v>
      </c>
      <c r="AE64" s="516">
        <f t="shared" si="54"/>
        <v>0</v>
      </c>
      <c r="AF64" s="392">
        <f>'Orçamento Familiar'!N64</f>
        <v>0</v>
      </c>
      <c r="AG64" s="508">
        <f>Out!F64</f>
        <v>0</v>
      </c>
      <c r="AH64" s="516">
        <f t="shared" si="55"/>
        <v>0</v>
      </c>
      <c r="AI64" s="392">
        <f>'Orçamento Familiar'!O64</f>
        <v>0</v>
      </c>
      <c r="AJ64" s="508">
        <f>Nov!F64</f>
        <v>0</v>
      </c>
      <c r="AK64" s="516">
        <f t="shared" si="56"/>
        <v>0</v>
      </c>
      <c r="AL64" s="392">
        <f>'Orçamento Familiar'!P64</f>
        <v>0</v>
      </c>
      <c r="AM64" s="508">
        <f>Dez!F64</f>
        <v>0</v>
      </c>
      <c r="AN64" s="516">
        <f t="shared" si="57"/>
        <v>0</v>
      </c>
      <c r="AO64" s="511">
        <f t="shared" si="58"/>
        <v>0</v>
      </c>
      <c r="AP64" s="512">
        <f t="shared" si="59"/>
        <v>0</v>
      </c>
      <c r="AQ64" s="516">
        <f t="shared" si="60"/>
        <v>0</v>
      </c>
    </row>
    <row r="65" spans="1:43" ht="17.25" customHeight="1" x14ac:dyDescent="0.25">
      <c r="A65" s="618"/>
      <c r="B65" s="301"/>
      <c r="C65" s="513">
        <f>'Orçamento Familiar'!C65</f>
        <v>0</v>
      </c>
      <c r="D65" s="506"/>
      <c r="E65" s="514">
        <f>'Orçamento Familiar'!E65</f>
        <v>0</v>
      </c>
      <c r="F65" s="534">
        <f>Jan!F65</f>
        <v>0</v>
      </c>
      <c r="G65" s="516">
        <f t="shared" si="46"/>
        <v>0</v>
      </c>
      <c r="H65" s="510">
        <f>'Orçamento Familiar'!F65</f>
        <v>0</v>
      </c>
      <c r="I65" s="508">
        <f>Fev!F65</f>
        <v>0</v>
      </c>
      <c r="J65" s="516">
        <f t="shared" si="47"/>
        <v>0</v>
      </c>
      <c r="K65" s="392">
        <f>'Orçamento Familiar'!G65</f>
        <v>0</v>
      </c>
      <c r="L65" s="508">
        <f>Mar!F65</f>
        <v>0</v>
      </c>
      <c r="M65" s="516">
        <f t="shared" si="48"/>
        <v>0</v>
      </c>
      <c r="N65" s="392">
        <f>'Orçamento Familiar'!H65</f>
        <v>0</v>
      </c>
      <c r="O65" s="508">
        <f>Abr!F65</f>
        <v>0</v>
      </c>
      <c r="P65" s="516">
        <f t="shared" si="49"/>
        <v>0</v>
      </c>
      <c r="Q65" s="392">
        <f>'Orçamento Familiar'!I65</f>
        <v>0</v>
      </c>
      <c r="R65" s="508">
        <f>Mai!F65</f>
        <v>0</v>
      </c>
      <c r="S65" s="516">
        <f t="shared" si="50"/>
        <v>0</v>
      </c>
      <c r="T65" s="392">
        <f>'Orçamento Familiar'!J65</f>
        <v>0</v>
      </c>
      <c r="U65" s="508">
        <f>Jun!F65</f>
        <v>0</v>
      </c>
      <c r="V65" s="516">
        <f t="shared" si="51"/>
        <v>0</v>
      </c>
      <c r="W65" s="392">
        <f>'Orçamento Familiar'!K65</f>
        <v>0</v>
      </c>
      <c r="X65" s="508">
        <f>Jul!F65</f>
        <v>0</v>
      </c>
      <c r="Y65" s="516">
        <f t="shared" si="52"/>
        <v>0</v>
      </c>
      <c r="Z65" s="392">
        <f>'Orçamento Familiar'!L65</f>
        <v>0</v>
      </c>
      <c r="AA65" s="508">
        <f>Ago!F65</f>
        <v>0</v>
      </c>
      <c r="AB65" s="516">
        <f t="shared" si="53"/>
        <v>0</v>
      </c>
      <c r="AC65" s="392">
        <f>'Orçamento Familiar'!M65</f>
        <v>0</v>
      </c>
      <c r="AD65" s="508">
        <f>Set!F65</f>
        <v>0</v>
      </c>
      <c r="AE65" s="516">
        <f t="shared" si="54"/>
        <v>0</v>
      </c>
      <c r="AF65" s="392">
        <f>'Orçamento Familiar'!N65</f>
        <v>0</v>
      </c>
      <c r="AG65" s="508">
        <f>Out!F65</f>
        <v>0</v>
      </c>
      <c r="AH65" s="516">
        <f t="shared" si="55"/>
        <v>0</v>
      </c>
      <c r="AI65" s="392">
        <f>'Orçamento Familiar'!O65</f>
        <v>0</v>
      </c>
      <c r="AJ65" s="508">
        <f>Nov!F65</f>
        <v>0</v>
      </c>
      <c r="AK65" s="516">
        <f t="shared" si="56"/>
        <v>0</v>
      </c>
      <c r="AL65" s="392">
        <f>'Orçamento Familiar'!P65</f>
        <v>0</v>
      </c>
      <c r="AM65" s="508">
        <f>Dez!F65</f>
        <v>0</v>
      </c>
      <c r="AN65" s="516">
        <f t="shared" si="57"/>
        <v>0</v>
      </c>
      <c r="AO65" s="511">
        <f t="shared" si="58"/>
        <v>0</v>
      </c>
      <c r="AP65" s="512">
        <f t="shared" si="59"/>
        <v>0</v>
      </c>
      <c r="AQ65" s="516">
        <f t="shared" si="60"/>
        <v>0</v>
      </c>
    </row>
    <row r="66" spans="1:43" ht="17.25" customHeight="1" x14ac:dyDescent="0.25">
      <c r="A66" s="618"/>
      <c r="B66" s="619" t="s">
        <v>32</v>
      </c>
      <c r="C66" s="513" t="str">
        <f>'Orçamento Familiar'!C66</f>
        <v>Especialização</v>
      </c>
      <c r="D66" s="506"/>
      <c r="E66" s="514">
        <f>'Orçamento Familiar'!E66</f>
        <v>0</v>
      </c>
      <c r="F66" s="534">
        <f>Jan!F66</f>
        <v>0</v>
      </c>
      <c r="G66" s="516">
        <f t="shared" si="46"/>
        <v>0</v>
      </c>
      <c r="H66" s="510">
        <f>'Orçamento Familiar'!F66</f>
        <v>0</v>
      </c>
      <c r="I66" s="508">
        <f>Fev!F66</f>
        <v>0</v>
      </c>
      <c r="J66" s="516">
        <f t="shared" si="47"/>
        <v>0</v>
      </c>
      <c r="K66" s="392">
        <f>'Orçamento Familiar'!G66</f>
        <v>0</v>
      </c>
      <c r="L66" s="508">
        <f>Mar!F66</f>
        <v>0</v>
      </c>
      <c r="M66" s="516">
        <f t="shared" si="48"/>
        <v>0</v>
      </c>
      <c r="N66" s="392">
        <f>'Orçamento Familiar'!H66</f>
        <v>0</v>
      </c>
      <c r="O66" s="508">
        <f>Abr!F66</f>
        <v>0</v>
      </c>
      <c r="P66" s="516">
        <f t="shared" si="49"/>
        <v>0</v>
      </c>
      <c r="Q66" s="392">
        <f>'Orçamento Familiar'!I66</f>
        <v>0</v>
      </c>
      <c r="R66" s="508">
        <f>Mai!F66</f>
        <v>0</v>
      </c>
      <c r="S66" s="516">
        <f t="shared" si="50"/>
        <v>0</v>
      </c>
      <c r="T66" s="392">
        <f>'Orçamento Familiar'!J66</f>
        <v>0</v>
      </c>
      <c r="U66" s="508">
        <f>Jun!F66</f>
        <v>0</v>
      </c>
      <c r="V66" s="516">
        <f t="shared" si="51"/>
        <v>0</v>
      </c>
      <c r="W66" s="392">
        <f>'Orçamento Familiar'!K66</f>
        <v>0</v>
      </c>
      <c r="X66" s="508">
        <f>Jul!F66</f>
        <v>0</v>
      </c>
      <c r="Y66" s="516">
        <f t="shared" si="52"/>
        <v>0</v>
      </c>
      <c r="Z66" s="392">
        <f>'Orçamento Familiar'!L66</f>
        <v>0</v>
      </c>
      <c r="AA66" s="508">
        <f>Ago!F66</f>
        <v>0</v>
      </c>
      <c r="AB66" s="516">
        <f t="shared" si="53"/>
        <v>0</v>
      </c>
      <c r="AC66" s="392">
        <f>'Orçamento Familiar'!M66</f>
        <v>0</v>
      </c>
      <c r="AD66" s="508">
        <f>Set!F66</f>
        <v>0</v>
      </c>
      <c r="AE66" s="516">
        <f t="shared" si="54"/>
        <v>0</v>
      </c>
      <c r="AF66" s="392">
        <f>'Orçamento Familiar'!N66</f>
        <v>0</v>
      </c>
      <c r="AG66" s="508">
        <f>Out!F66</f>
        <v>0</v>
      </c>
      <c r="AH66" s="516">
        <f t="shared" si="55"/>
        <v>0</v>
      </c>
      <c r="AI66" s="392">
        <f>'Orçamento Familiar'!O66</f>
        <v>0</v>
      </c>
      <c r="AJ66" s="508">
        <f>Nov!F66</f>
        <v>0</v>
      </c>
      <c r="AK66" s="516">
        <f t="shared" si="56"/>
        <v>0</v>
      </c>
      <c r="AL66" s="392">
        <f>'Orçamento Familiar'!P66</f>
        <v>0</v>
      </c>
      <c r="AM66" s="508">
        <f>Dez!F66</f>
        <v>0</v>
      </c>
      <c r="AN66" s="516">
        <f t="shared" si="57"/>
        <v>0</v>
      </c>
      <c r="AO66" s="511">
        <f t="shared" si="58"/>
        <v>0</v>
      </c>
      <c r="AP66" s="512">
        <f t="shared" si="59"/>
        <v>0</v>
      </c>
      <c r="AQ66" s="516">
        <f t="shared" si="60"/>
        <v>0</v>
      </c>
    </row>
    <row r="67" spans="1:43" ht="17.25" customHeight="1" x14ac:dyDescent="0.25">
      <c r="A67" s="618"/>
      <c r="B67" s="619"/>
      <c r="C67" s="513" t="str">
        <f>'Orçamento Familiar'!C67</f>
        <v>Cursos</v>
      </c>
      <c r="D67" s="506"/>
      <c r="E67" s="514">
        <f>'Orçamento Familiar'!E67</f>
        <v>0</v>
      </c>
      <c r="F67" s="534">
        <f>Jan!F67</f>
        <v>0</v>
      </c>
      <c r="G67" s="516">
        <f t="shared" si="46"/>
        <v>0</v>
      </c>
      <c r="H67" s="510">
        <f>'Orçamento Familiar'!F67</f>
        <v>0</v>
      </c>
      <c r="I67" s="508">
        <f>Fev!F67</f>
        <v>0</v>
      </c>
      <c r="J67" s="516">
        <f t="shared" si="47"/>
        <v>0</v>
      </c>
      <c r="K67" s="392">
        <f>'Orçamento Familiar'!G67</f>
        <v>150</v>
      </c>
      <c r="L67" s="508">
        <f>Mar!F67</f>
        <v>146.83000000000001</v>
      </c>
      <c r="M67" s="516">
        <f t="shared" si="48"/>
        <v>-3.1699999999999875</v>
      </c>
      <c r="N67" s="392">
        <f>'Orçamento Familiar'!H67</f>
        <v>150</v>
      </c>
      <c r="O67" s="508">
        <f>Abr!F67</f>
        <v>146.82</v>
      </c>
      <c r="P67" s="516">
        <f t="shared" si="49"/>
        <v>-3.1800000000000068</v>
      </c>
      <c r="Q67" s="392">
        <f>'Orçamento Familiar'!I67</f>
        <v>150</v>
      </c>
      <c r="R67" s="508">
        <f>Mai!F67</f>
        <v>146.83000000000001</v>
      </c>
      <c r="S67" s="516">
        <f t="shared" si="50"/>
        <v>-3.1699999999999875</v>
      </c>
      <c r="T67" s="392">
        <f>'Orçamento Familiar'!J67</f>
        <v>150</v>
      </c>
      <c r="U67" s="508">
        <f>Jun!F67</f>
        <v>146.83000000000001</v>
      </c>
      <c r="V67" s="516">
        <f t="shared" si="51"/>
        <v>-3.1699999999999875</v>
      </c>
      <c r="W67" s="392">
        <f>'Orçamento Familiar'!K67</f>
        <v>150</v>
      </c>
      <c r="X67" s="508">
        <f>Jul!F67</f>
        <v>146.83000000000001</v>
      </c>
      <c r="Y67" s="516">
        <f t="shared" si="52"/>
        <v>-3.1699999999999875</v>
      </c>
      <c r="Z67" s="392">
        <f>'Orçamento Familiar'!L67</f>
        <v>150</v>
      </c>
      <c r="AA67" s="508">
        <f>Ago!F67</f>
        <v>146.83000000000001</v>
      </c>
      <c r="AB67" s="516">
        <f t="shared" si="53"/>
        <v>-3.1699999999999875</v>
      </c>
      <c r="AC67" s="392">
        <f>'Orçamento Familiar'!M67</f>
        <v>0</v>
      </c>
      <c r="AD67" s="508">
        <f>Set!F67</f>
        <v>0</v>
      </c>
      <c r="AE67" s="516">
        <f t="shared" si="54"/>
        <v>0</v>
      </c>
      <c r="AF67" s="392">
        <f>'Orçamento Familiar'!N67</f>
        <v>0</v>
      </c>
      <c r="AG67" s="508">
        <f>Out!F67</f>
        <v>0</v>
      </c>
      <c r="AH67" s="516">
        <f t="shared" si="55"/>
        <v>0</v>
      </c>
      <c r="AI67" s="392">
        <f>'Orçamento Familiar'!O67</f>
        <v>0</v>
      </c>
      <c r="AJ67" s="508">
        <f>Nov!F67</f>
        <v>0</v>
      </c>
      <c r="AK67" s="516">
        <f t="shared" si="56"/>
        <v>0</v>
      </c>
      <c r="AL67" s="392">
        <f>'Orçamento Familiar'!P67</f>
        <v>0</v>
      </c>
      <c r="AM67" s="508">
        <f>Dez!F67</f>
        <v>0</v>
      </c>
      <c r="AN67" s="516">
        <f t="shared" si="57"/>
        <v>0</v>
      </c>
      <c r="AO67" s="511">
        <f t="shared" si="58"/>
        <v>900</v>
      </c>
      <c r="AP67" s="512">
        <f t="shared" si="59"/>
        <v>880.97000000000014</v>
      </c>
      <c r="AQ67" s="516">
        <f t="shared" si="60"/>
        <v>-19.029999999999859</v>
      </c>
    </row>
    <row r="68" spans="1:43" ht="17.25" customHeight="1" x14ac:dyDescent="0.25">
      <c r="A68" s="618"/>
      <c r="B68" s="619"/>
      <c r="C68" s="513" t="str">
        <f>'Orçamento Familiar'!C68</f>
        <v>Mentoria Financeira</v>
      </c>
      <c r="D68" s="506"/>
      <c r="E68" s="514">
        <f>'Orçamento Familiar'!E68</f>
        <v>200</v>
      </c>
      <c r="F68" s="534">
        <f>Jan!F68</f>
        <v>200</v>
      </c>
      <c r="G68" s="516">
        <f t="shared" si="46"/>
        <v>0</v>
      </c>
      <c r="H68" s="510">
        <f>'Orçamento Familiar'!F68</f>
        <v>200</v>
      </c>
      <c r="I68" s="508">
        <f>Fev!F68</f>
        <v>200</v>
      </c>
      <c r="J68" s="516">
        <f t="shared" si="47"/>
        <v>0</v>
      </c>
      <c r="K68" s="392">
        <f>'Orçamento Familiar'!G68</f>
        <v>225</v>
      </c>
      <c r="L68" s="508">
        <f>Mar!F68</f>
        <v>225</v>
      </c>
      <c r="M68" s="516">
        <f t="shared" si="48"/>
        <v>0</v>
      </c>
      <c r="N68" s="392">
        <f>'Orçamento Familiar'!H68</f>
        <v>225</v>
      </c>
      <c r="O68" s="508">
        <f>Abr!F68</f>
        <v>0</v>
      </c>
      <c r="P68" s="516">
        <f t="shared" si="49"/>
        <v>-225</v>
      </c>
      <c r="Q68" s="392">
        <f>'Orçamento Familiar'!I68</f>
        <v>225</v>
      </c>
      <c r="R68" s="508">
        <f>Mai!F68</f>
        <v>0</v>
      </c>
      <c r="S68" s="516">
        <f t="shared" si="50"/>
        <v>-225</v>
      </c>
      <c r="T68" s="392">
        <f>'Orçamento Familiar'!J68</f>
        <v>225</v>
      </c>
      <c r="U68" s="508">
        <f>Jun!F68</f>
        <v>0</v>
      </c>
      <c r="V68" s="516">
        <f t="shared" si="51"/>
        <v>-225</v>
      </c>
      <c r="W68" s="392">
        <f>'Orçamento Familiar'!K68</f>
        <v>225</v>
      </c>
      <c r="X68" s="508">
        <f>Jul!F68</f>
        <v>0</v>
      </c>
      <c r="Y68" s="516">
        <f t="shared" si="52"/>
        <v>-225</v>
      </c>
      <c r="Z68" s="392">
        <f>'Orçamento Familiar'!L68</f>
        <v>225</v>
      </c>
      <c r="AA68" s="508">
        <f>Ago!F68</f>
        <v>0</v>
      </c>
      <c r="AB68" s="516">
        <f t="shared" si="53"/>
        <v>-225</v>
      </c>
      <c r="AC68" s="392">
        <f>'Orçamento Familiar'!M68</f>
        <v>225</v>
      </c>
      <c r="AD68" s="508">
        <f>Set!F68</f>
        <v>0</v>
      </c>
      <c r="AE68" s="516">
        <f t="shared" si="54"/>
        <v>-225</v>
      </c>
      <c r="AF68" s="392">
        <f>'Orçamento Familiar'!N68</f>
        <v>225</v>
      </c>
      <c r="AG68" s="508">
        <f>Out!F68</f>
        <v>0</v>
      </c>
      <c r="AH68" s="516">
        <f t="shared" si="55"/>
        <v>-225</v>
      </c>
      <c r="AI68" s="392">
        <f>'Orçamento Familiar'!O68</f>
        <v>225</v>
      </c>
      <c r="AJ68" s="508">
        <f>Nov!F68</f>
        <v>0</v>
      </c>
      <c r="AK68" s="516">
        <f t="shared" si="56"/>
        <v>-225</v>
      </c>
      <c r="AL68" s="392">
        <f>'Orçamento Familiar'!P68</f>
        <v>225</v>
      </c>
      <c r="AM68" s="508">
        <f>Dez!F68</f>
        <v>0</v>
      </c>
      <c r="AN68" s="516">
        <f t="shared" si="57"/>
        <v>-225</v>
      </c>
      <c r="AO68" s="511">
        <f t="shared" si="58"/>
        <v>2650</v>
      </c>
      <c r="AP68" s="512">
        <f t="shared" si="59"/>
        <v>625</v>
      </c>
      <c r="AQ68" s="516">
        <f t="shared" si="60"/>
        <v>-2025</v>
      </c>
    </row>
    <row r="69" spans="1:43" ht="17.25" customHeight="1" x14ac:dyDescent="0.25">
      <c r="A69" s="618"/>
      <c r="B69" s="619"/>
      <c r="C69" s="513">
        <f>'Orçamento Familiar'!C69</f>
        <v>0</v>
      </c>
      <c r="D69" s="506"/>
      <c r="E69" s="514">
        <f>'Orçamento Familiar'!E69</f>
        <v>0</v>
      </c>
      <c r="F69" s="534">
        <f>Jan!F69</f>
        <v>0</v>
      </c>
      <c r="G69" s="516">
        <f t="shared" si="46"/>
        <v>0</v>
      </c>
      <c r="H69" s="510">
        <f>'Orçamento Familiar'!F69</f>
        <v>0</v>
      </c>
      <c r="I69" s="508">
        <f>Fev!F69</f>
        <v>0</v>
      </c>
      <c r="J69" s="516">
        <f t="shared" si="47"/>
        <v>0</v>
      </c>
      <c r="K69" s="392">
        <f>'Orçamento Familiar'!G69</f>
        <v>0</v>
      </c>
      <c r="L69" s="508">
        <f>Mar!F69</f>
        <v>0</v>
      </c>
      <c r="M69" s="516">
        <f t="shared" si="48"/>
        <v>0</v>
      </c>
      <c r="N69" s="392">
        <f>'Orçamento Familiar'!H69</f>
        <v>0</v>
      </c>
      <c r="O69" s="508">
        <f>Abr!F69</f>
        <v>0</v>
      </c>
      <c r="P69" s="516">
        <f t="shared" si="49"/>
        <v>0</v>
      </c>
      <c r="Q69" s="392">
        <f>'Orçamento Familiar'!I69</f>
        <v>0</v>
      </c>
      <c r="R69" s="508">
        <f>Mai!F69</f>
        <v>0</v>
      </c>
      <c r="S69" s="516">
        <f t="shared" si="50"/>
        <v>0</v>
      </c>
      <c r="T69" s="392">
        <f>'Orçamento Familiar'!J69</f>
        <v>0</v>
      </c>
      <c r="U69" s="508">
        <f>Jun!F69</f>
        <v>0</v>
      </c>
      <c r="V69" s="516">
        <f t="shared" si="51"/>
        <v>0</v>
      </c>
      <c r="W69" s="392">
        <f>'Orçamento Familiar'!K69</f>
        <v>0</v>
      </c>
      <c r="X69" s="508">
        <f>Jul!F69</f>
        <v>0</v>
      </c>
      <c r="Y69" s="516">
        <f t="shared" si="52"/>
        <v>0</v>
      </c>
      <c r="Z69" s="392">
        <f>'Orçamento Familiar'!L69</f>
        <v>0</v>
      </c>
      <c r="AA69" s="508">
        <f>Ago!F69</f>
        <v>0</v>
      </c>
      <c r="AB69" s="516">
        <f t="shared" si="53"/>
        <v>0</v>
      </c>
      <c r="AC69" s="392">
        <f>'Orçamento Familiar'!M69</f>
        <v>0</v>
      </c>
      <c r="AD69" s="508">
        <f>Set!F69</f>
        <v>0</v>
      </c>
      <c r="AE69" s="516">
        <f t="shared" si="54"/>
        <v>0</v>
      </c>
      <c r="AF69" s="392">
        <f>'Orçamento Familiar'!N69</f>
        <v>0</v>
      </c>
      <c r="AG69" s="508">
        <f>Out!F69</f>
        <v>0</v>
      </c>
      <c r="AH69" s="516">
        <f t="shared" si="55"/>
        <v>0</v>
      </c>
      <c r="AI69" s="392">
        <f>'Orçamento Familiar'!O69</f>
        <v>0</v>
      </c>
      <c r="AJ69" s="508">
        <f>Nov!F69</f>
        <v>0</v>
      </c>
      <c r="AK69" s="516">
        <f t="shared" si="56"/>
        <v>0</v>
      </c>
      <c r="AL69" s="392">
        <f>'Orçamento Familiar'!P69</f>
        <v>0</v>
      </c>
      <c r="AM69" s="508">
        <f>Dez!F69</f>
        <v>0</v>
      </c>
      <c r="AN69" s="516">
        <f t="shared" si="57"/>
        <v>0</v>
      </c>
      <c r="AO69" s="511">
        <f t="shared" si="58"/>
        <v>0</v>
      </c>
      <c r="AP69" s="512">
        <f t="shared" si="59"/>
        <v>0</v>
      </c>
      <c r="AQ69" s="516">
        <f t="shared" si="60"/>
        <v>0</v>
      </c>
    </row>
    <row r="70" spans="1:43" ht="17.25" customHeight="1" x14ac:dyDescent="0.25">
      <c r="A70" s="618"/>
      <c r="B70" s="619"/>
      <c r="C70" s="513">
        <f>'Orçamento Familiar'!C70</f>
        <v>0</v>
      </c>
      <c r="D70" s="506"/>
      <c r="E70" s="514">
        <f>'Orçamento Familiar'!E70</f>
        <v>0</v>
      </c>
      <c r="F70" s="534">
        <f>Jan!F70</f>
        <v>0</v>
      </c>
      <c r="G70" s="516">
        <f t="shared" si="46"/>
        <v>0</v>
      </c>
      <c r="H70" s="510">
        <f>'Orçamento Familiar'!F70</f>
        <v>0</v>
      </c>
      <c r="I70" s="508">
        <f>Fev!F70</f>
        <v>0</v>
      </c>
      <c r="J70" s="516">
        <f t="shared" si="47"/>
        <v>0</v>
      </c>
      <c r="K70" s="392">
        <f>'Orçamento Familiar'!G70</f>
        <v>0</v>
      </c>
      <c r="L70" s="508">
        <f>Mar!F70</f>
        <v>0</v>
      </c>
      <c r="M70" s="516">
        <f t="shared" si="48"/>
        <v>0</v>
      </c>
      <c r="N70" s="392">
        <f>'Orçamento Familiar'!H70</f>
        <v>0</v>
      </c>
      <c r="O70" s="508">
        <f>Abr!F70</f>
        <v>0</v>
      </c>
      <c r="P70" s="516">
        <f t="shared" si="49"/>
        <v>0</v>
      </c>
      <c r="Q70" s="392">
        <f>'Orçamento Familiar'!I70</f>
        <v>0</v>
      </c>
      <c r="R70" s="508">
        <f>Mai!F70</f>
        <v>0</v>
      </c>
      <c r="S70" s="516">
        <f t="shared" si="50"/>
        <v>0</v>
      </c>
      <c r="T70" s="392">
        <f>'Orçamento Familiar'!J70</f>
        <v>0</v>
      </c>
      <c r="U70" s="508">
        <f>Jun!F70</f>
        <v>0</v>
      </c>
      <c r="V70" s="516">
        <f t="shared" si="51"/>
        <v>0</v>
      </c>
      <c r="W70" s="392">
        <f>'Orçamento Familiar'!K70</f>
        <v>0</v>
      </c>
      <c r="X70" s="508">
        <f>Jul!F70</f>
        <v>0</v>
      </c>
      <c r="Y70" s="516">
        <f t="shared" si="52"/>
        <v>0</v>
      </c>
      <c r="Z70" s="392">
        <f>'Orçamento Familiar'!L70</f>
        <v>0</v>
      </c>
      <c r="AA70" s="508">
        <f>Ago!F70</f>
        <v>0</v>
      </c>
      <c r="AB70" s="516">
        <f t="shared" si="53"/>
        <v>0</v>
      </c>
      <c r="AC70" s="392">
        <f>'Orçamento Familiar'!M70</f>
        <v>0</v>
      </c>
      <c r="AD70" s="508">
        <f>Set!F70</f>
        <v>0</v>
      </c>
      <c r="AE70" s="516">
        <f t="shared" si="54"/>
        <v>0</v>
      </c>
      <c r="AF70" s="392">
        <f>'Orçamento Familiar'!N70</f>
        <v>0</v>
      </c>
      <c r="AG70" s="508">
        <f>Out!F70</f>
        <v>0</v>
      </c>
      <c r="AH70" s="516">
        <f t="shared" si="55"/>
        <v>0</v>
      </c>
      <c r="AI70" s="392">
        <f>'Orçamento Familiar'!O70</f>
        <v>0</v>
      </c>
      <c r="AJ70" s="508">
        <f>Nov!F70</f>
        <v>0</v>
      </c>
      <c r="AK70" s="516">
        <f t="shared" si="56"/>
        <v>0</v>
      </c>
      <c r="AL70" s="392">
        <f>'Orçamento Familiar'!P70</f>
        <v>0</v>
      </c>
      <c r="AM70" s="508">
        <f>Dez!F70</f>
        <v>0</v>
      </c>
      <c r="AN70" s="516">
        <f t="shared" si="57"/>
        <v>0</v>
      </c>
      <c r="AO70" s="511">
        <f t="shared" si="58"/>
        <v>0</v>
      </c>
      <c r="AP70" s="512">
        <f t="shared" si="59"/>
        <v>0</v>
      </c>
      <c r="AQ70" s="516">
        <f t="shared" si="60"/>
        <v>0</v>
      </c>
    </row>
    <row r="71" spans="1:43" ht="17.25" customHeight="1" x14ac:dyDescent="0.25">
      <c r="A71" s="618"/>
      <c r="B71" s="619" t="s">
        <v>159</v>
      </c>
      <c r="C71" s="513" t="str">
        <f>'Orçamento Familiar'!C71</f>
        <v>Piano Laura</v>
      </c>
      <c r="D71" s="506"/>
      <c r="E71" s="514">
        <f>'Orçamento Familiar'!E71</f>
        <v>0</v>
      </c>
      <c r="F71" s="534">
        <f>Jan!F71</f>
        <v>0</v>
      </c>
      <c r="G71" s="516">
        <f t="shared" si="46"/>
        <v>0</v>
      </c>
      <c r="H71" s="510">
        <f>'Orçamento Familiar'!F71</f>
        <v>0</v>
      </c>
      <c r="I71" s="508">
        <f>Fev!F71</f>
        <v>0</v>
      </c>
      <c r="J71" s="516">
        <f t="shared" si="47"/>
        <v>0</v>
      </c>
      <c r="K71" s="392">
        <f>'Orçamento Familiar'!G71</f>
        <v>0</v>
      </c>
      <c r="L71" s="508">
        <f>Mar!F71</f>
        <v>0</v>
      </c>
      <c r="M71" s="516">
        <f t="shared" si="48"/>
        <v>0</v>
      </c>
      <c r="N71" s="392">
        <f>'Orçamento Familiar'!H71</f>
        <v>0</v>
      </c>
      <c r="O71" s="508">
        <f>Abr!F71</f>
        <v>0</v>
      </c>
      <c r="P71" s="516">
        <f t="shared" si="49"/>
        <v>0</v>
      </c>
      <c r="Q71" s="392">
        <f>'Orçamento Familiar'!I71</f>
        <v>0</v>
      </c>
      <c r="R71" s="508">
        <f>Mai!F71</f>
        <v>0</v>
      </c>
      <c r="S71" s="516">
        <f t="shared" si="50"/>
        <v>0</v>
      </c>
      <c r="T71" s="392">
        <f>'Orçamento Familiar'!J71</f>
        <v>0</v>
      </c>
      <c r="U71" s="508">
        <f>Jun!F71</f>
        <v>0</v>
      </c>
      <c r="V71" s="516">
        <f t="shared" si="51"/>
        <v>0</v>
      </c>
      <c r="W71" s="392">
        <f>'Orçamento Familiar'!K71</f>
        <v>0</v>
      </c>
      <c r="X71" s="508">
        <f>Jul!F71</f>
        <v>0</v>
      </c>
      <c r="Y71" s="516">
        <f t="shared" si="52"/>
        <v>0</v>
      </c>
      <c r="Z71" s="392">
        <f>'Orçamento Familiar'!L71</f>
        <v>0</v>
      </c>
      <c r="AA71" s="508">
        <f>Ago!F71</f>
        <v>0</v>
      </c>
      <c r="AB71" s="516">
        <f t="shared" si="53"/>
        <v>0</v>
      </c>
      <c r="AC71" s="392">
        <f>'Orçamento Familiar'!M71</f>
        <v>0</v>
      </c>
      <c r="AD71" s="508">
        <f>Set!F71</f>
        <v>0</v>
      </c>
      <c r="AE71" s="516">
        <f t="shared" si="54"/>
        <v>0</v>
      </c>
      <c r="AF71" s="392">
        <f>'Orçamento Familiar'!N71</f>
        <v>0</v>
      </c>
      <c r="AG71" s="508">
        <f>Out!F71</f>
        <v>0</v>
      </c>
      <c r="AH71" s="516">
        <f t="shared" si="55"/>
        <v>0</v>
      </c>
      <c r="AI71" s="392">
        <f>'Orçamento Familiar'!O71</f>
        <v>0</v>
      </c>
      <c r="AJ71" s="508">
        <f>Nov!F71</f>
        <v>0</v>
      </c>
      <c r="AK71" s="516">
        <f t="shared" si="56"/>
        <v>0</v>
      </c>
      <c r="AL71" s="392">
        <f>'Orçamento Familiar'!P71</f>
        <v>0</v>
      </c>
      <c r="AM71" s="508">
        <f>Dez!F71</f>
        <v>0</v>
      </c>
      <c r="AN71" s="516">
        <f t="shared" si="57"/>
        <v>0</v>
      </c>
      <c r="AO71" s="511">
        <f t="shared" si="58"/>
        <v>0</v>
      </c>
      <c r="AP71" s="512">
        <f t="shared" si="59"/>
        <v>0</v>
      </c>
      <c r="AQ71" s="516">
        <f t="shared" si="60"/>
        <v>0</v>
      </c>
    </row>
    <row r="72" spans="1:43" ht="17.25" customHeight="1" x14ac:dyDescent="0.25">
      <c r="A72" s="618"/>
      <c r="B72" s="619"/>
      <c r="C72" s="513" t="str">
        <f>'Orçamento Familiar'!C72</f>
        <v>Material Escolar</v>
      </c>
      <c r="D72" s="506"/>
      <c r="E72" s="514">
        <f>'Orçamento Familiar'!E72</f>
        <v>0</v>
      </c>
      <c r="F72" s="534">
        <f>Jan!F72</f>
        <v>0</v>
      </c>
      <c r="G72" s="516">
        <f t="shared" si="46"/>
        <v>0</v>
      </c>
      <c r="H72" s="510">
        <f>'Orçamento Familiar'!F72</f>
        <v>0</v>
      </c>
      <c r="I72" s="508">
        <f>Fev!F72</f>
        <v>0</v>
      </c>
      <c r="J72" s="516">
        <f t="shared" si="47"/>
        <v>0</v>
      </c>
      <c r="K72" s="392">
        <f>'Orçamento Familiar'!G72</f>
        <v>0</v>
      </c>
      <c r="L72" s="508">
        <f>Mar!F72</f>
        <v>0</v>
      </c>
      <c r="M72" s="516">
        <f t="shared" si="48"/>
        <v>0</v>
      </c>
      <c r="N72" s="392">
        <f>'Orçamento Familiar'!H72</f>
        <v>0</v>
      </c>
      <c r="O72" s="508">
        <f>Abr!F72</f>
        <v>0</v>
      </c>
      <c r="P72" s="516">
        <f t="shared" si="49"/>
        <v>0</v>
      </c>
      <c r="Q72" s="392">
        <f>'Orçamento Familiar'!I72</f>
        <v>0</v>
      </c>
      <c r="R72" s="508">
        <f>Mai!F72</f>
        <v>0</v>
      </c>
      <c r="S72" s="516">
        <f t="shared" si="50"/>
        <v>0</v>
      </c>
      <c r="T72" s="392">
        <f>'Orçamento Familiar'!J72</f>
        <v>0</v>
      </c>
      <c r="U72" s="508">
        <f>Jun!F72</f>
        <v>0</v>
      </c>
      <c r="V72" s="516">
        <f t="shared" si="51"/>
        <v>0</v>
      </c>
      <c r="W72" s="392">
        <f>'Orçamento Familiar'!K72</f>
        <v>0</v>
      </c>
      <c r="X72" s="508">
        <f>Jul!F72</f>
        <v>0</v>
      </c>
      <c r="Y72" s="516">
        <f t="shared" si="52"/>
        <v>0</v>
      </c>
      <c r="Z72" s="392">
        <f>'Orçamento Familiar'!L72</f>
        <v>0</v>
      </c>
      <c r="AA72" s="508">
        <f>Ago!F72</f>
        <v>0</v>
      </c>
      <c r="AB72" s="516">
        <f t="shared" si="53"/>
        <v>0</v>
      </c>
      <c r="AC72" s="392">
        <f>'Orçamento Familiar'!M72</f>
        <v>0</v>
      </c>
      <c r="AD72" s="508">
        <f>Set!F72</f>
        <v>0</v>
      </c>
      <c r="AE72" s="516">
        <f t="shared" si="54"/>
        <v>0</v>
      </c>
      <c r="AF72" s="392">
        <f>'Orçamento Familiar'!N72</f>
        <v>0</v>
      </c>
      <c r="AG72" s="508">
        <f>Out!F72</f>
        <v>0</v>
      </c>
      <c r="AH72" s="516">
        <f t="shared" si="55"/>
        <v>0</v>
      </c>
      <c r="AI72" s="392">
        <f>'Orçamento Familiar'!O72</f>
        <v>0</v>
      </c>
      <c r="AJ72" s="508">
        <f>Nov!F72</f>
        <v>0</v>
      </c>
      <c r="AK72" s="516">
        <f t="shared" si="56"/>
        <v>0</v>
      </c>
      <c r="AL72" s="392">
        <f>'Orçamento Familiar'!P72</f>
        <v>0</v>
      </c>
      <c r="AM72" s="508">
        <f>Dez!F72</f>
        <v>0</v>
      </c>
      <c r="AN72" s="516">
        <f t="shared" si="57"/>
        <v>0</v>
      </c>
      <c r="AO72" s="511">
        <f t="shared" si="58"/>
        <v>0</v>
      </c>
      <c r="AP72" s="512">
        <f t="shared" si="59"/>
        <v>0</v>
      </c>
      <c r="AQ72" s="516">
        <f t="shared" si="60"/>
        <v>0</v>
      </c>
    </row>
    <row r="73" spans="1:43" ht="17.25" customHeight="1" x14ac:dyDescent="0.25">
      <c r="A73" s="618"/>
      <c r="B73" s="619"/>
      <c r="C73" s="513" t="str">
        <f>'Orçamento Familiar'!C73</f>
        <v>Mesadas</v>
      </c>
      <c r="D73" s="506"/>
      <c r="E73" s="514">
        <f>'Orçamento Familiar'!E73</f>
        <v>410</v>
      </c>
      <c r="F73" s="534">
        <f>Jan!F73</f>
        <v>221.73000000000002</v>
      </c>
      <c r="G73" s="516">
        <f t="shared" si="46"/>
        <v>-188.26999999999998</v>
      </c>
      <c r="H73" s="510">
        <f>'Orçamento Familiar'!F73</f>
        <v>300</v>
      </c>
      <c r="I73" s="508">
        <f>Fev!F73</f>
        <v>0</v>
      </c>
      <c r="J73" s="516">
        <f t="shared" si="47"/>
        <v>-300</v>
      </c>
      <c r="K73" s="392">
        <f>'Orçamento Familiar'!G73</f>
        <v>330</v>
      </c>
      <c r="L73" s="508">
        <f>Mar!F73</f>
        <v>318.60999999999996</v>
      </c>
      <c r="M73" s="516">
        <f t="shared" si="48"/>
        <v>-11.390000000000043</v>
      </c>
      <c r="N73" s="392">
        <f>'Orçamento Familiar'!H73</f>
        <v>190</v>
      </c>
      <c r="O73" s="508">
        <f>Abr!F73</f>
        <v>60.81</v>
      </c>
      <c r="P73" s="516">
        <f t="shared" si="49"/>
        <v>-129.19</v>
      </c>
      <c r="Q73" s="392">
        <f>'Orçamento Familiar'!I73</f>
        <v>190</v>
      </c>
      <c r="R73" s="508">
        <f>Mai!F73</f>
        <v>60.82</v>
      </c>
      <c r="S73" s="516">
        <f t="shared" si="50"/>
        <v>-129.18</v>
      </c>
      <c r="T73" s="392">
        <f>'Orçamento Familiar'!J73</f>
        <v>190</v>
      </c>
      <c r="U73" s="508">
        <f>Jun!F73</f>
        <v>60.82</v>
      </c>
      <c r="V73" s="516">
        <f t="shared" si="51"/>
        <v>-129.18</v>
      </c>
      <c r="W73" s="392">
        <f>'Orçamento Familiar'!K73</f>
        <v>190</v>
      </c>
      <c r="X73" s="508">
        <f>Jul!F73</f>
        <v>60.82</v>
      </c>
      <c r="Y73" s="516">
        <f t="shared" si="52"/>
        <v>-129.18</v>
      </c>
      <c r="Z73" s="392">
        <f>'Orçamento Familiar'!L73</f>
        <v>120</v>
      </c>
      <c r="AA73" s="508">
        <f>Ago!F73</f>
        <v>0</v>
      </c>
      <c r="AB73" s="516">
        <f t="shared" si="53"/>
        <v>-120</v>
      </c>
      <c r="AC73" s="392">
        <f>'Orçamento Familiar'!M73</f>
        <v>120</v>
      </c>
      <c r="AD73" s="508">
        <f>Set!F73</f>
        <v>0</v>
      </c>
      <c r="AE73" s="516">
        <f t="shared" si="54"/>
        <v>-120</v>
      </c>
      <c r="AF73" s="392">
        <f>'Orçamento Familiar'!N73</f>
        <v>0</v>
      </c>
      <c r="AG73" s="508">
        <f>Out!F73</f>
        <v>0</v>
      </c>
      <c r="AH73" s="516">
        <f t="shared" si="55"/>
        <v>0</v>
      </c>
      <c r="AI73" s="392">
        <f>'Orçamento Familiar'!O73</f>
        <v>0</v>
      </c>
      <c r="AJ73" s="508">
        <f>Nov!F73</f>
        <v>0</v>
      </c>
      <c r="AK73" s="516">
        <f t="shared" si="56"/>
        <v>0</v>
      </c>
      <c r="AL73" s="392">
        <f>'Orçamento Familiar'!P73</f>
        <v>0</v>
      </c>
      <c r="AM73" s="508">
        <f>Dez!F73</f>
        <v>0</v>
      </c>
      <c r="AN73" s="516">
        <f t="shared" si="57"/>
        <v>0</v>
      </c>
      <c r="AO73" s="511">
        <f t="shared" si="58"/>
        <v>2040</v>
      </c>
      <c r="AP73" s="512">
        <f t="shared" si="59"/>
        <v>783.61</v>
      </c>
      <c r="AQ73" s="516">
        <f t="shared" si="60"/>
        <v>-1256.3899999999999</v>
      </c>
    </row>
    <row r="74" spans="1:43" ht="17.25" customHeight="1" x14ac:dyDescent="0.25">
      <c r="A74" s="618"/>
      <c r="B74" s="619"/>
      <c r="C74" s="513" t="str">
        <f>'Orçamento Familiar'!C74</f>
        <v>Violão</v>
      </c>
      <c r="D74" s="506"/>
      <c r="E74" s="514">
        <f>'Orçamento Familiar'!E74</f>
        <v>0</v>
      </c>
      <c r="F74" s="534">
        <f>Jan!F74</f>
        <v>0</v>
      </c>
      <c r="G74" s="516">
        <f t="shared" si="46"/>
        <v>0</v>
      </c>
      <c r="H74" s="510">
        <f>'Orçamento Familiar'!F74</f>
        <v>0</v>
      </c>
      <c r="I74" s="508">
        <f>Fev!F74</f>
        <v>0</v>
      </c>
      <c r="J74" s="516">
        <f t="shared" si="47"/>
        <v>0</v>
      </c>
      <c r="K74" s="392">
        <f>'Orçamento Familiar'!G74</f>
        <v>0</v>
      </c>
      <c r="L74" s="508">
        <f>Mar!F74</f>
        <v>0</v>
      </c>
      <c r="M74" s="516">
        <f t="shared" si="48"/>
        <v>0</v>
      </c>
      <c r="N74" s="392">
        <f>'Orçamento Familiar'!H74</f>
        <v>0</v>
      </c>
      <c r="O74" s="508">
        <f>Abr!F74</f>
        <v>0</v>
      </c>
      <c r="P74" s="516">
        <f t="shared" si="49"/>
        <v>0</v>
      </c>
      <c r="Q74" s="392">
        <f>'Orçamento Familiar'!I74</f>
        <v>0</v>
      </c>
      <c r="R74" s="508">
        <f>Mai!F74</f>
        <v>0</v>
      </c>
      <c r="S74" s="516">
        <f t="shared" si="50"/>
        <v>0</v>
      </c>
      <c r="T74" s="392">
        <f>'Orçamento Familiar'!J74</f>
        <v>0</v>
      </c>
      <c r="U74" s="508">
        <f>Jun!F74</f>
        <v>0</v>
      </c>
      <c r="V74" s="516">
        <f t="shared" si="51"/>
        <v>0</v>
      </c>
      <c r="W74" s="392">
        <f>'Orçamento Familiar'!K74</f>
        <v>0</v>
      </c>
      <c r="X74" s="508">
        <f>Jul!F74</f>
        <v>0</v>
      </c>
      <c r="Y74" s="516">
        <f t="shared" si="52"/>
        <v>0</v>
      </c>
      <c r="Z74" s="392">
        <f>'Orçamento Familiar'!L74</f>
        <v>0</v>
      </c>
      <c r="AA74" s="508">
        <f>Ago!F74</f>
        <v>0</v>
      </c>
      <c r="AB74" s="516">
        <f t="shared" si="53"/>
        <v>0</v>
      </c>
      <c r="AC74" s="392">
        <f>'Orçamento Familiar'!M74</f>
        <v>0</v>
      </c>
      <c r="AD74" s="508">
        <f>Set!F74</f>
        <v>0</v>
      </c>
      <c r="AE74" s="516">
        <f t="shared" si="54"/>
        <v>0</v>
      </c>
      <c r="AF74" s="392">
        <f>'Orçamento Familiar'!N74</f>
        <v>0</v>
      </c>
      <c r="AG74" s="508">
        <f>Out!F74</f>
        <v>0</v>
      </c>
      <c r="AH74" s="516">
        <f t="shared" si="55"/>
        <v>0</v>
      </c>
      <c r="AI74" s="392">
        <f>'Orçamento Familiar'!O74</f>
        <v>0</v>
      </c>
      <c r="AJ74" s="508">
        <f>Nov!F74</f>
        <v>0</v>
      </c>
      <c r="AK74" s="516">
        <f t="shared" si="56"/>
        <v>0</v>
      </c>
      <c r="AL74" s="392">
        <f>'Orçamento Familiar'!P74</f>
        <v>0</v>
      </c>
      <c r="AM74" s="508">
        <f>Dez!F74</f>
        <v>0</v>
      </c>
      <c r="AN74" s="516">
        <f t="shared" si="57"/>
        <v>0</v>
      </c>
      <c r="AO74" s="511">
        <f t="shared" si="58"/>
        <v>0</v>
      </c>
      <c r="AP74" s="512">
        <f t="shared" si="59"/>
        <v>0</v>
      </c>
      <c r="AQ74" s="516">
        <f t="shared" si="60"/>
        <v>0</v>
      </c>
    </row>
    <row r="75" spans="1:43" ht="17.25" customHeight="1" x14ac:dyDescent="0.25">
      <c r="A75" s="618"/>
      <c r="B75" s="301"/>
      <c r="C75" s="513" t="str">
        <f>'Orçamento Familiar'!C75</f>
        <v>Médicos / Exames</v>
      </c>
      <c r="D75" s="506"/>
      <c r="E75" s="514">
        <f>'Orçamento Familiar'!E75</f>
        <v>0</v>
      </c>
      <c r="F75" s="534">
        <f>Jan!F75</f>
        <v>0</v>
      </c>
      <c r="G75" s="516">
        <f t="shared" si="46"/>
        <v>0</v>
      </c>
      <c r="H75" s="510">
        <f>'Orçamento Familiar'!F75</f>
        <v>0</v>
      </c>
      <c r="I75" s="508">
        <f>Fev!F75</f>
        <v>0</v>
      </c>
      <c r="J75" s="516">
        <f t="shared" si="47"/>
        <v>0</v>
      </c>
      <c r="K75" s="392">
        <f>'Orçamento Familiar'!G75</f>
        <v>0</v>
      </c>
      <c r="L75" s="508">
        <f>Mar!F75</f>
        <v>0</v>
      </c>
      <c r="M75" s="516">
        <f t="shared" si="48"/>
        <v>0</v>
      </c>
      <c r="N75" s="392">
        <f>'Orçamento Familiar'!H75</f>
        <v>0</v>
      </c>
      <c r="O75" s="508">
        <f>Abr!F75</f>
        <v>0</v>
      </c>
      <c r="P75" s="516">
        <f t="shared" si="49"/>
        <v>0</v>
      </c>
      <c r="Q75" s="392">
        <f>'Orçamento Familiar'!I75</f>
        <v>0</v>
      </c>
      <c r="R75" s="508">
        <f>Mai!F75</f>
        <v>0</v>
      </c>
      <c r="S75" s="516">
        <f t="shared" si="50"/>
        <v>0</v>
      </c>
      <c r="T75" s="392">
        <f>'Orçamento Familiar'!J75</f>
        <v>0</v>
      </c>
      <c r="U75" s="508">
        <f>Jun!F75</f>
        <v>0</v>
      </c>
      <c r="V75" s="516">
        <f t="shared" si="51"/>
        <v>0</v>
      </c>
      <c r="W75" s="392">
        <f>'Orçamento Familiar'!K75</f>
        <v>0</v>
      </c>
      <c r="X75" s="508">
        <f>Jul!F75</f>
        <v>0</v>
      </c>
      <c r="Y75" s="516">
        <f t="shared" si="52"/>
        <v>0</v>
      </c>
      <c r="Z75" s="392">
        <f>'Orçamento Familiar'!L75</f>
        <v>0</v>
      </c>
      <c r="AA75" s="508">
        <f>Ago!F75</f>
        <v>0</v>
      </c>
      <c r="AB75" s="516">
        <f t="shared" si="53"/>
        <v>0</v>
      </c>
      <c r="AC75" s="392">
        <f>'Orçamento Familiar'!M75</f>
        <v>0</v>
      </c>
      <c r="AD75" s="508">
        <f>Set!F75</f>
        <v>0</v>
      </c>
      <c r="AE75" s="516">
        <f t="shared" si="54"/>
        <v>0</v>
      </c>
      <c r="AF75" s="392">
        <f>'Orçamento Familiar'!N75</f>
        <v>0</v>
      </c>
      <c r="AG75" s="508">
        <f>Out!F75</f>
        <v>0</v>
      </c>
      <c r="AH75" s="516">
        <f t="shared" si="55"/>
        <v>0</v>
      </c>
      <c r="AI75" s="392">
        <f>'Orçamento Familiar'!O75</f>
        <v>0</v>
      </c>
      <c r="AJ75" s="508">
        <f>Nov!F75</f>
        <v>0</v>
      </c>
      <c r="AK75" s="516">
        <f t="shared" si="56"/>
        <v>0</v>
      </c>
      <c r="AL75" s="392">
        <f>'Orçamento Familiar'!P75</f>
        <v>0</v>
      </c>
      <c r="AM75" s="508">
        <f>Dez!F75</f>
        <v>0</v>
      </c>
      <c r="AN75" s="516">
        <f t="shared" si="57"/>
        <v>0</v>
      </c>
      <c r="AO75" s="511">
        <f t="shared" si="58"/>
        <v>0</v>
      </c>
      <c r="AP75" s="512">
        <f t="shared" si="59"/>
        <v>0</v>
      </c>
      <c r="AQ75" s="516">
        <f t="shared" si="60"/>
        <v>0</v>
      </c>
    </row>
    <row r="76" spans="1:43" ht="17.25" customHeight="1" x14ac:dyDescent="0.25">
      <c r="A76" s="618"/>
      <c r="B76" s="301"/>
      <c r="C76" s="513" t="str">
        <f>'Orçamento Familiar'!C76</f>
        <v>Cursos</v>
      </c>
      <c r="D76" s="506"/>
      <c r="E76" s="514">
        <f>'Orçamento Familiar'!E76</f>
        <v>0</v>
      </c>
      <c r="F76" s="534">
        <f>Jan!F76</f>
        <v>0</v>
      </c>
      <c r="G76" s="516">
        <f t="shared" si="46"/>
        <v>0</v>
      </c>
      <c r="H76" s="510">
        <f>'Orçamento Familiar'!F76</f>
        <v>0</v>
      </c>
      <c r="I76" s="508">
        <f>Fev!F76</f>
        <v>0</v>
      </c>
      <c r="J76" s="516">
        <f t="shared" si="47"/>
        <v>0</v>
      </c>
      <c r="K76" s="392">
        <f>'Orçamento Familiar'!G76</f>
        <v>0</v>
      </c>
      <c r="L76" s="508">
        <f>Mar!F76</f>
        <v>0</v>
      </c>
      <c r="M76" s="516">
        <f t="shared" si="48"/>
        <v>0</v>
      </c>
      <c r="N76" s="392">
        <f>'Orçamento Familiar'!H76</f>
        <v>0</v>
      </c>
      <c r="O76" s="508">
        <f>Abr!F76</f>
        <v>0</v>
      </c>
      <c r="P76" s="516">
        <f t="shared" si="49"/>
        <v>0</v>
      </c>
      <c r="Q76" s="392">
        <f>'Orçamento Familiar'!I76</f>
        <v>0</v>
      </c>
      <c r="R76" s="508">
        <f>Mai!F76</f>
        <v>0</v>
      </c>
      <c r="S76" s="516">
        <f t="shared" si="50"/>
        <v>0</v>
      </c>
      <c r="T76" s="392">
        <f>'Orçamento Familiar'!J76</f>
        <v>0</v>
      </c>
      <c r="U76" s="508">
        <f>Jun!F76</f>
        <v>0</v>
      </c>
      <c r="V76" s="516">
        <f t="shared" si="51"/>
        <v>0</v>
      </c>
      <c r="W76" s="392">
        <f>'Orçamento Familiar'!K76</f>
        <v>0</v>
      </c>
      <c r="X76" s="508">
        <f>Jul!F76</f>
        <v>0</v>
      </c>
      <c r="Y76" s="516">
        <f t="shared" si="52"/>
        <v>0</v>
      </c>
      <c r="Z76" s="392">
        <f>'Orçamento Familiar'!L76</f>
        <v>0</v>
      </c>
      <c r="AA76" s="508">
        <f>Ago!F76</f>
        <v>0</v>
      </c>
      <c r="AB76" s="516">
        <f t="shared" si="53"/>
        <v>0</v>
      </c>
      <c r="AC76" s="392">
        <f>'Orçamento Familiar'!M76</f>
        <v>0</v>
      </c>
      <c r="AD76" s="508">
        <f>Set!F76</f>
        <v>0</v>
      </c>
      <c r="AE76" s="516">
        <f t="shared" si="54"/>
        <v>0</v>
      </c>
      <c r="AF76" s="392">
        <f>'Orçamento Familiar'!N76</f>
        <v>0</v>
      </c>
      <c r="AG76" s="508">
        <f>Out!F76</f>
        <v>0</v>
      </c>
      <c r="AH76" s="516">
        <f t="shared" si="55"/>
        <v>0</v>
      </c>
      <c r="AI76" s="392">
        <f>'Orçamento Familiar'!O76</f>
        <v>0</v>
      </c>
      <c r="AJ76" s="508">
        <f>Nov!F76</f>
        <v>0</v>
      </c>
      <c r="AK76" s="516">
        <f t="shared" si="56"/>
        <v>0</v>
      </c>
      <c r="AL76" s="392">
        <f>'Orçamento Familiar'!P76</f>
        <v>0</v>
      </c>
      <c r="AM76" s="508">
        <f>Dez!F76</f>
        <v>0</v>
      </c>
      <c r="AN76" s="516">
        <f t="shared" si="57"/>
        <v>0</v>
      </c>
      <c r="AO76" s="511">
        <f t="shared" si="58"/>
        <v>0</v>
      </c>
      <c r="AP76" s="512">
        <f t="shared" si="59"/>
        <v>0</v>
      </c>
      <c r="AQ76" s="516">
        <f t="shared" si="60"/>
        <v>0</v>
      </c>
    </row>
    <row r="77" spans="1:43" ht="17.25" customHeight="1" x14ac:dyDescent="0.25">
      <c r="A77" s="618"/>
      <c r="B77" s="301"/>
      <c r="C77" s="513" t="str">
        <f>'Orçamento Familiar'!C77</f>
        <v>Retiro Carnaval 2026/2027</v>
      </c>
      <c r="D77" s="506"/>
      <c r="E77" s="514">
        <f>'Orçamento Familiar'!E77</f>
        <v>0</v>
      </c>
      <c r="F77" s="534">
        <f>Jan!F77</f>
        <v>0</v>
      </c>
      <c r="G77" s="516">
        <f t="shared" si="46"/>
        <v>0</v>
      </c>
      <c r="H77" s="510">
        <f>'Orçamento Familiar'!F77</f>
        <v>0</v>
      </c>
      <c r="I77" s="508">
        <f>Fev!F77</f>
        <v>0</v>
      </c>
      <c r="J77" s="516">
        <f t="shared" si="47"/>
        <v>0</v>
      </c>
      <c r="K77" s="392">
        <f>'Orçamento Familiar'!G77</f>
        <v>0</v>
      </c>
      <c r="L77" s="508">
        <f>Mar!F77</f>
        <v>0</v>
      </c>
      <c r="M77" s="516">
        <f t="shared" si="48"/>
        <v>0</v>
      </c>
      <c r="N77" s="392">
        <f>'Orçamento Familiar'!H77</f>
        <v>240</v>
      </c>
      <c r="O77" s="508">
        <f>Abr!F77</f>
        <v>0</v>
      </c>
      <c r="P77" s="516">
        <f t="shared" si="49"/>
        <v>-240</v>
      </c>
      <c r="Q77" s="392">
        <f>'Orçamento Familiar'!I77</f>
        <v>240</v>
      </c>
      <c r="R77" s="508">
        <f>Mai!F77</f>
        <v>0</v>
      </c>
      <c r="S77" s="516">
        <f t="shared" si="50"/>
        <v>-240</v>
      </c>
      <c r="T77" s="392">
        <f>'Orçamento Familiar'!J77</f>
        <v>240</v>
      </c>
      <c r="U77" s="508">
        <f>Jun!F77</f>
        <v>0</v>
      </c>
      <c r="V77" s="516">
        <f t="shared" si="51"/>
        <v>-240</v>
      </c>
      <c r="W77" s="392">
        <f>'Orçamento Familiar'!K77</f>
        <v>240</v>
      </c>
      <c r="X77" s="508">
        <f>Jul!F77</f>
        <v>0</v>
      </c>
      <c r="Y77" s="516">
        <f t="shared" si="52"/>
        <v>-240</v>
      </c>
      <c r="Z77" s="392">
        <f>'Orçamento Familiar'!L77</f>
        <v>240</v>
      </c>
      <c r="AA77" s="508">
        <f>Ago!F77</f>
        <v>0</v>
      </c>
      <c r="AB77" s="516">
        <f t="shared" si="53"/>
        <v>-240</v>
      </c>
      <c r="AC77" s="392">
        <f>'Orçamento Familiar'!M77</f>
        <v>240</v>
      </c>
      <c r="AD77" s="508">
        <f>Set!F77</f>
        <v>0</v>
      </c>
      <c r="AE77" s="516">
        <f t="shared" si="54"/>
        <v>-240</v>
      </c>
      <c r="AF77" s="392">
        <f>'Orçamento Familiar'!N77</f>
        <v>240</v>
      </c>
      <c r="AG77" s="508">
        <f>Out!F77</f>
        <v>0</v>
      </c>
      <c r="AH77" s="516">
        <f t="shared" si="55"/>
        <v>-240</v>
      </c>
      <c r="AI77" s="392">
        <f>'Orçamento Familiar'!O77</f>
        <v>240</v>
      </c>
      <c r="AJ77" s="508">
        <f>Nov!F77</f>
        <v>0</v>
      </c>
      <c r="AK77" s="516">
        <f t="shared" si="56"/>
        <v>-240</v>
      </c>
      <c r="AL77" s="392">
        <f>'Orçamento Familiar'!P77</f>
        <v>240</v>
      </c>
      <c r="AM77" s="508">
        <f>Dez!F77</f>
        <v>0</v>
      </c>
      <c r="AN77" s="516">
        <f t="shared" si="57"/>
        <v>-240</v>
      </c>
      <c r="AO77" s="511">
        <f t="shared" si="58"/>
        <v>2160</v>
      </c>
      <c r="AP77" s="512">
        <f t="shared" si="59"/>
        <v>0</v>
      </c>
      <c r="AQ77" s="516">
        <f t="shared" si="60"/>
        <v>-2160</v>
      </c>
    </row>
    <row r="78" spans="1:43" ht="17.25" customHeight="1" x14ac:dyDescent="0.25">
      <c r="A78" s="618"/>
      <c r="B78" s="301"/>
      <c r="C78" s="513" t="str">
        <f>'Orçamento Familiar'!C78</f>
        <v>Acampadentro</v>
      </c>
      <c r="D78" s="506"/>
      <c r="E78" s="514">
        <f>'Orçamento Familiar'!E78</f>
        <v>0</v>
      </c>
      <c r="F78" s="534">
        <f>Jan!F78</f>
        <v>0</v>
      </c>
      <c r="G78" s="516">
        <f t="shared" si="46"/>
        <v>0</v>
      </c>
      <c r="H78" s="510">
        <f>'Orçamento Familiar'!F78</f>
        <v>0</v>
      </c>
      <c r="I78" s="508">
        <f>Fev!F78</f>
        <v>0</v>
      </c>
      <c r="J78" s="516">
        <f t="shared" si="47"/>
        <v>0</v>
      </c>
      <c r="K78" s="392">
        <f>'Orçamento Familiar'!G78</f>
        <v>0</v>
      </c>
      <c r="L78" s="508">
        <f>Mar!F78</f>
        <v>0</v>
      </c>
      <c r="M78" s="516">
        <f t="shared" si="48"/>
        <v>0</v>
      </c>
      <c r="N78" s="392">
        <f>'Orçamento Familiar'!H78</f>
        <v>0</v>
      </c>
      <c r="O78" s="508">
        <f>Abr!F78</f>
        <v>0</v>
      </c>
      <c r="P78" s="516">
        <f t="shared" si="49"/>
        <v>0</v>
      </c>
      <c r="Q78" s="392">
        <f>'Orçamento Familiar'!I78</f>
        <v>0</v>
      </c>
      <c r="R78" s="508">
        <f>Mai!F78</f>
        <v>0</v>
      </c>
      <c r="S78" s="516">
        <f t="shared" si="50"/>
        <v>0</v>
      </c>
      <c r="T78" s="392">
        <f>'Orçamento Familiar'!J78</f>
        <v>0</v>
      </c>
      <c r="U78" s="508">
        <f>Jun!F78</f>
        <v>0</v>
      </c>
      <c r="V78" s="516">
        <f t="shared" si="51"/>
        <v>0</v>
      </c>
      <c r="W78" s="392">
        <f>'Orçamento Familiar'!K78</f>
        <v>0</v>
      </c>
      <c r="X78" s="508">
        <f>Jul!F78</f>
        <v>0</v>
      </c>
      <c r="Y78" s="516">
        <f t="shared" si="52"/>
        <v>0</v>
      </c>
      <c r="Z78" s="392">
        <f>'Orçamento Familiar'!L78</f>
        <v>0</v>
      </c>
      <c r="AA78" s="508">
        <f>Ago!F78</f>
        <v>0</v>
      </c>
      <c r="AB78" s="516">
        <f t="shared" si="53"/>
        <v>0</v>
      </c>
      <c r="AC78" s="392">
        <f>'Orçamento Familiar'!M78</f>
        <v>0</v>
      </c>
      <c r="AD78" s="508">
        <f>Set!F78</f>
        <v>0</v>
      </c>
      <c r="AE78" s="516">
        <f t="shared" si="54"/>
        <v>0</v>
      </c>
      <c r="AF78" s="392">
        <f>'Orçamento Familiar'!N78</f>
        <v>0</v>
      </c>
      <c r="AG78" s="508">
        <f>Out!F78</f>
        <v>0</v>
      </c>
      <c r="AH78" s="516">
        <f t="shared" si="55"/>
        <v>0</v>
      </c>
      <c r="AI78" s="392">
        <f>'Orçamento Familiar'!O78</f>
        <v>0</v>
      </c>
      <c r="AJ78" s="508">
        <f>Nov!F78</f>
        <v>0</v>
      </c>
      <c r="AK78" s="516">
        <f t="shared" si="56"/>
        <v>0</v>
      </c>
      <c r="AL78" s="392">
        <f>'Orçamento Familiar'!P78</f>
        <v>0</v>
      </c>
      <c r="AM78" s="508">
        <f>Dez!F78</f>
        <v>0</v>
      </c>
      <c r="AN78" s="516">
        <f t="shared" si="57"/>
        <v>0</v>
      </c>
      <c r="AO78" s="511">
        <f t="shared" si="58"/>
        <v>0</v>
      </c>
      <c r="AP78" s="512">
        <f t="shared" si="59"/>
        <v>0</v>
      </c>
      <c r="AQ78" s="516">
        <f t="shared" si="60"/>
        <v>0</v>
      </c>
    </row>
    <row r="79" spans="1:43" ht="17.25" customHeight="1" x14ac:dyDescent="0.25">
      <c r="A79" s="618"/>
      <c r="B79" s="301"/>
      <c r="C79" s="513">
        <f>'Orçamento Familiar'!C79</f>
        <v>0</v>
      </c>
      <c r="D79" s="506"/>
      <c r="E79" s="514">
        <f>'Orçamento Familiar'!E79</f>
        <v>0</v>
      </c>
      <c r="F79" s="534">
        <f>Jan!F79</f>
        <v>0</v>
      </c>
      <c r="G79" s="516">
        <f t="shared" si="46"/>
        <v>0</v>
      </c>
      <c r="H79" s="510">
        <f>'Orçamento Familiar'!F79</f>
        <v>0</v>
      </c>
      <c r="I79" s="508">
        <f>Fev!F79</f>
        <v>0</v>
      </c>
      <c r="J79" s="516">
        <f t="shared" si="47"/>
        <v>0</v>
      </c>
      <c r="K79" s="392">
        <f>'Orçamento Familiar'!G79</f>
        <v>0</v>
      </c>
      <c r="L79" s="508">
        <f>Mar!F79</f>
        <v>0</v>
      </c>
      <c r="M79" s="516">
        <f t="shared" si="48"/>
        <v>0</v>
      </c>
      <c r="N79" s="392">
        <f>'Orçamento Familiar'!H79</f>
        <v>0</v>
      </c>
      <c r="O79" s="508">
        <f>Abr!F79</f>
        <v>0</v>
      </c>
      <c r="P79" s="516">
        <f t="shared" si="49"/>
        <v>0</v>
      </c>
      <c r="Q79" s="392">
        <f>'Orçamento Familiar'!I79</f>
        <v>0</v>
      </c>
      <c r="R79" s="508">
        <f>Mai!F79</f>
        <v>0</v>
      </c>
      <c r="S79" s="516">
        <f t="shared" si="50"/>
        <v>0</v>
      </c>
      <c r="T79" s="392">
        <f>'Orçamento Familiar'!J79</f>
        <v>0</v>
      </c>
      <c r="U79" s="508">
        <f>Jun!F79</f>
        <v>0</v>
      </c>
      <c r="V79" s="516">
        <f t="shared" si="51"/>
        <v>0</v>
      </c>
      <c r="W79" s="392">
        <f>'Orçamento Familiar'!K79</f>
        <v>0</v>
      </c>
      <c r="X79" s="508">
        <f>Jul!F79</f>
        <v>0</v>
      </c>
      <c r="Y79" s="516">
        <f t="shared" si="52"/>
        <v>0</v>
      </c>
      <c r="Z79" s="392">
        <f>'Orçamento Familiar'!L79</f>
        <v>0</v>
      </c>
      <c r="AA79" s="508">
        <f>Ago!F79</f>
        <v>0</v>
      </c>
      <c r="AB79" s="516">
        <f t="shared" si="53"/>
        <v>0</v>
      </c>
      <c r="AC79" s="392">
        <f>'Orçamento Familiar'!M79</f>
        <v>0</v>
      </c>
      <c r="AD79" s="508">
        <f>Set!F79</f>
        <v>0</v>
      </c>
      <c r="AE79" s="516">
        <f t="shared" si="54"/>
        <v>0</v>
      </c>
      <c r="AF79" s="392">
        <f>'Orçamento Familiar'!N79</f>
        <v>0</v>
      </c>
      <c r="AG79" s="508">
        <f>Out!F79</f>
        <v>0</v>
      </c>
      <c r="AH79" s="516">
        <f t="shared" si="55"/>
        <v>0</v>
      </c>
      <c r="AI79" s="392">
        <f>'Orçamento Familiar'!O79</f>
        <v>0</v>
      </c>
      <c r="AJ79" s="508">
        <f>Nov!F79</f>
        <v>0</v>
      </c>
      <c r="AK79" s="516">
        <f t="shared" si="56"/>
        <v>0</v>
      </c>
      <c r="AL79" s="392">
        <f>'Orçamento Familiar'!P79</f>
        <v>0</v>
      </c>
      <c r="AM79" s="508">
        <f>Dez!F79</f>
        <v>0</v>
      </c>
      <c r="AN79" s="516">
        <f t="shared" si="57"/>
        <v>0</v>
      </c>
      <c r="AO79" s="511">
        <f t="shared" si="58"/>
        <v>0</v>
      </c>
      <c r="AP79" s="512">
        <f t="shared" si="59"/>
        <v>0</v>
      </c>
      <c r="AQ79" s="516">
        <f t="shared" si="60"/>
        <v>0</v>
      </c>
    </row>
    <row r="80" spans="1:43" ht="17.25" customHeight="1" x14ac:dyDescent="0.25">
      <c r="A80" s="618"/>
      <c r="B80" s="619" t="s">
        <v>165</v>
      </c>
      <c r="C80" s="513" t="str">
        <f>'Orçamento Familiar'!C80</f>
        <v>Ração</v>
      </c>
      <c r="D80" s="506"/>
      <c r="E80" s="514">
        <f>'Orçamento Familiar'!E80</f>
        <v>50</v>
      </c>
      <c r="F80" s="534">
        <f>Jan!F80</f>
        <v>0</v>
      </c>
      <c r="G80" s="516">
        <f t="shared" si="46"/>
        <v>-50</v>
      </c>
      <c r="H80" s="510">
        <f>'Orçamento Familiar'!F80</f>
        <v>50</v>
      </c>
      <c r="I80" s="508">
        <f>Fev!F80</f>
        <v>53.98</v>
      </c>
      <c r="J80" s="516">
        <f t="shared" si="47"/>
        <v>3.9799999999999969</v>
      </c>
      <c r="K80" s="392">
        <f>'Orçamento Familiar'!G80</f>
        <v>50</v>
      </c>
      <c r="L80" s="508">
        <f>Mar!F80</f>
        <v>47</v>
      </c>
      <c r="M80" s="516">
        <f t="shared" si="48"/>
        <v>-3</v>
      </c>
      <c r="N80" s="392">
        <f>'Orçamento Familiar'!H80</f>
        <v>50</v>
      </c>
      <c r="O80" s="508">
        <f>Abr!F80</f>
        <v>0</v>
      </c>
      <c r="P80" s="516">
        <f t="shared" si="49"/>
        <v>-50</v>
      </c>
      <c r="Q80" s="392">
        <f>'Orçamento Familiar'!I80</f>
        <v>50</v>
      </c>
      <c r="R80" s="508">
        <f>Mai!F80</f>
        <v>0</v>
      </c>
      <c r="S80" s="516">
        <f t="shared" si="50"/>
        <v>-50</v>
      </c>
      <c r="T80" s="392">
        <f>'Orçamento Familiar'!J80</f>
        <v>50</v>
      </c>
      <c r="U80" s="508">
        <f>Jun!F80</f>
        <v>0</v>
      </c>
      <c r="V80" s="516">
        <f t="shared" si="51"/>
        <v>-50</v>
      </c>
      <c r="W80" s="392">
        <f>'Orçamento Familiar'!K80</f>
        <v>50</v>
      </c>
      <c r="X80" s="508">
        <f>Jul!F80</f>
        <v>0</v>
      </c>
      <c r="Y80" s="516">
        <f t="shared" si="52"/>
        <v>-50</v>
      </c>
      <c r="Z80" s="392">
        <f>'Orçamento Familiar'!L80</f>
        <v>50</v>
      </c>
      <c r="AA80" s="508">
        <f>Ago!F80</f>
        <v>0</v>
      </c>
      <c r="AB80" s="516">
        <f t="shared" si="53"/>
        <v>-50</v>
      </c>
      <c r="AC80" s="392">
        <f>'Orçamento Familiar'!M80</f>
        <v>50</v>
      </c>
      <c r="AD80" s="508">
        <f>Set!F80</f>
        <v>0</v>
      </c>
      <c r="AE80" s="516">
        <f t="shared" si="54"/>
        <v>-50</v>
      </c>
      <c r="AF80" s="392">
        <f>'Orçamento Familiar'!N80</f>
        <v>50</v>
      </c>
      <c r="AG80" s="508">
        <f>Out!F80</f>
        <v>0</v>
      </c>
      <c r="AH80" s="516">
        <f t="shared" si="55"/>
        <v>-50</v>
      </c>
      <c r="AI80" s="392">
        <f>'Orçamento Familiar'!O80</f>
        <v>50</v>
      </c>
      <c r="AJ80" s="508">
        <f>Nov!F80</f>
        <v>0</v>
      </c>
      <c r="AK80" s="516">
        <f t="shared" si="56"/>
        <v>-50</v>
      </c>
      <c r="AL80" s="392">
        <f>'Orçamento Familiar'!P80</f>
        <v>50</v>
      </c>
      <c r="AM80" s="508">
        <f>Dez!F80</f>
        <v>0</v>
      </c>
      <c r="AN80" s="516">
        <f t="shared" si="57"/>
        <v>-50</v>
      </c>
      <c r="AO80" s="511">
        <f t="shared" si="58"/>
        <v>600</v>
      </c>
      <c r="AP80" s="512">
        <f t="shared" si="59"/>
        <v>100.97999999999999</v>
      </c>
      <c r="AQ80" s="516">
        <f t="shared" si="60"/>
        <v>-499.02</v>
      </c>
    </row>
    <row r="81" spans="1:43" ht="17.25" customHeight="1" x14ac:dyDescent="0.25">
      <c r="A81" s="618"/>
      <c r="B81" s="619"/>
      <c r="C81" s="513" t="str">
        <f>'Orçamento Familiar'!C81</f>
        <v>Vacinas</v>
      </c>
      <c r="D81" s="506"/>
      <c r="E81" s="514">
        <f>'Orçamento Familiar'!E81</f>
        <v>0</v>
      </c>
      <c r="F81" s="534">
        <f>Jan!F81</f>
        <v>0</v>
      </c>
      <c r="G81" s="516">
        <f t="shared" si="46"/>
        <v>0</v>
      </c>
      <c r="H81" s="510">
        <f>'Orçamento Familiar'!F81</f>
        <v>0</v>
      </c>
      <c r="I81" s="508">
        <f>Fev!F81</f>
        <v>0</v>
      </c>
      <c r="J81" s="516">
        <f t="shared" si="47"/>
        <v>0</v>
      </c>
      <c r="K81" s="392">
        <f>'Orçamento Familiar'!G81</f>
        <v>0</v>
      </c>
      <c r="L81" s="508">
        <f>Mar!F81</f>
        <v>0</v>
      </c>
      <c r="M81" s="516">
        <f t="shared" si="48"/>
        <v>0</v>
      </c>
      <c r="N81" s="392">
        <f>'Orçamento Familiar'!H81</f>
        <v>0</v>
      </c>
      <c r="O81" s="508">
        <f>Abr!F81</f>
        <v>0</v>
      </c>
      <c r="P81" s="516">
        <f t="shared" si="49"/>
        <v>0</v>
      </c>
      <c r="Q81" s="392">
        <f>'Orçamento Familiar'!I81</f>
        <v>0</v>
      </c>
      <c r="R81" s="508">
        <f>Mai!F81</f>
        <v>0</v>
      </c>
      <c r="S81" s="516">
        <f t="shared" si="50"/>
        <v>0</v>
      </c>
      <c r="T81" s="392">
        <f>'Orçamento Familiar'!J81</f>
        <v>0</v>
      </c>
      <c r="U81" s="508">
        <f>Jun!F81</f>
        <v>0</v>
      </c>
      <c r="V81" s="516">
        <f t="shared" si="51"/>
        <v>0</v>
      </c>
      <c r="W81" s="392">
        <f>'Orçamento Familiar'!K81</f>
        <v>0</v>
      </c>
      <c r="X81" s="508">
        <f>Jul!F81</f>
        <v>0</v>
      </c>
      <c r="Y81" s="516">
        <f t="shared" si="52"/>
        <v>0</v>
      </c>
      <c r="Z81" s="392">
        <f>'Orçamento Familiar'!L81</f>
        <v>0</v>
      </c>
      <c r="AA81" s="508">
        <f>Ago!F81</f>
        <v>0</v>
      </c>
      <c r="AB81" s="516">
        <f t="shared" si="53"/>
        <v>0</v>
      </c>
      <c r="AC81" s="392">
        <f>'Orçamento Familiar'!M81</f>
        <v>0</v>
      </c>
      <c r="AD81" s="508">
        <f>Set!F81</f>
        <v>0</v>
      </c>
      <c r="AE81" s="516">
        <f t="shared" si="54"/>
        <v>0</v>
      </c>
      <c r="AF81" s="392">
        <f>'Orçamento Familiar'!N81</f>
        <v>0</v>
      </c>
      <c r="AG81" s="508">
        <f>Out!F81</f>
        <v>0</v>
      </c>
      <c r="AH81" s="516">
        <f t="shared" si="55"/>
        <v>0</v>
      </c>
      <c r="AI81" s="392">
        <f>'Orçamento Familiar'!O81</f>
        <v>0</v>
      </c>
      <c r="AJ81" s="508">
        <f>Nov!F81</f>
        <v>0</v>
      </c>
      <c r="AK81" s="516">
        <f t="shared" si="56"/>
        <v>0</v>
      </c>
      <c r="AL81" s="392">
        <f>'Orçamento Familiar'!P81</f>
        <v>0</v>
      </c>
      <c r="AM81" s="508">
        <f>Dez!F81</f>
        <v>0</v>
      </c>
      <c r="AN81" s="516">
        <f t="shared" si="57"/>
        <v>0</v>
      </c>
      <c r="AO81" s="511">
        <f t="shared" si="58"/>
        <v>0</v>
      </c>
      <c r="AP81" s="512">
        <f t="shared" si="59"/>
        <v>0</v>
      </c>
      <c r="AQ81" s="516">
        <f t="shared" si="60"/>
        <v>0</v>
      </c>
    </row>
    <row r="82" spans="1:43" ht="17.25" customHeight="1" x14ac:dyDescent="0.25">
      <c r="A82" s="618"/>
      <c r="B82" s="619"/>
      <c r="C82" s="513" t="str">
        <f>'Orçamento Familiar'!C82</f>
        <v>Veterinário</v>
      </c>
      <c r="D82" s="506"/>
      <c r="E82" s="514">
        <f>'Orçamento Familiar'!E82</f>
        <v>0</v>
      </c>
      <c r="F82" s="534">
        <f>Jan!F82</f>
        <v>0</v>
      </c>
      <c r="G82" s="516">
        <f t="shared" si="46"/>
        <v>0</v>
      </c>
      <c r="H82" s="510">
        <f>'Orçamento Familiar'!F82</f>
        <v>0</v>
      </c>
      <c r="I82" s="508">
        <f>Fev!F82</f>
        <v>59</v>
      </c>
      <c r="J82" s="516">
        <f t="shared" si="47"/>
        <v>59</v>
      </c>
      <c r="K82" s="392">
        <f>'Orçamento Familiar'!G82</f>
        <v>0</v>
      </c>
      <c r="L82" s="508">
        <f>Mar!F82</f>
        <v>0</v>
      </c>
      <c r="M82" s="516">
        <f t="shared" si="48"/>
        <v>0</v>
      </c>
      <c r="N82" s="392">
        <f>'Orçamento Familiar'!H82</f>
        <v>0</v>
      </c>
      <c r="O82" s="508">
        <f>Abr!F82</f>
        <v>0</v>
      </c>
      <c r="P82" s="516">
        <f t="shared" si="49"/>
        <v>0</v>
      </c>
      <c r="Q82" s="392">
        <f>'Orçamento Familiar'!I82</f>
        <v>0</v>
      </c>
      <c r="R82" s="508">
        <f>Mai!F82</f>
        <v>0</v>
      </c>
      <c r="S82" s="516">
        <f t="shared" si="50"/>
        <v>0</v>
      </c>
      <c r="T82" s="392">
        <f>'Orçamento Familiar'!J82</f>
        <v>0</v>
      </c>
      <c r="U82" s="508">
        <f>Jun!F82</f>
        <v>0</v>
      </c>
      <c r="V82" s="516">
        <f t="shared" si="51"/>
        <v>0</v>
      </c>
      <c r="W82" s="392">
        <f>'Orçamento Familiar'!K82</f>
        <v>0</v>
      </c>
      <c r="X82" s="508">
        <f>Jul!F82</f>
        <v>0</v>
      </c>
      <c r="Y82" s="516">
        <f t="shared" si="52"/>
        <v>0</v>
      </c>
      <c r="Z82" s="392">
        <f>'Orçamento Familiar'!L82</f>
        <v>0</v>
      </c>
      <c r="AA82" s="508">
        <f>Ago!F82</f>
        <v>0</v>
      </c>
      <c r="AB82" s="516">
        <f t="shared" si="53"/>
        <v>0</v>
      </c>
      <c r="AC82" s="392">
        <f>'Orçamento Familiar'!M82</f>
        <v>0</v>
      </c>
      <c r="AD82" s="508">
        <f>Set!F82</f>
        <v>0</v>
      </c>
      <c r="AE82" s="516">
        <f t="shared" si="54"/>
        <v>0</v>
      </c>
      <c r="AF82" s="392">
        <f>'Orçamento Familiar'!N82</f>
        <v>0</v>
      </c>
      <c r="AG82" s="508">
        <f>Out!F82</f>
        <v>0</v>
      </c>
      <c r="AH82" s="516">
        <f t="shared" si="55"/>
        <v>0</v>
      </c>
      <c r="AI82" s="392">
        <f>'Orçamento Familiar'!O82</f>
        <v>0</v>
      </c>
      <c r="AJ82" s="508">
        <f>Nov!F82</f>
        <v>0</v>
      </c>
      <c r="AK82" s="516">
        <f t="shared" si="56"/>
        <v>0</v>
      </c>
      <c r="AL82" s="392">
        <f>'Orçamento Familiar'!P82</f>
        <v>0</v>
      </c>
      <c r="AM82" s="508">
        <f>Dez!F82</f>
        <v>0</v>
      </c>
      <c r="AN82" s="516">
        <f t="shared" si="57"/>
        <v>0</v>
      </c>
      <c r="AO82" s="511">
        <f t="shared" si="58"/>
        <v>0</v>
      </c>
      <c r="AP82" s="512">
        <f t="shared" si="59"/>
        <v>59</v>
      </c>
      <c r="AQ82" s="516">
        <f t="shared" si="60"/>
        <v>59</v>
      </c>
    </row>
    <row r="83" spans="1:43" ht="17.25" customHeight="1" x14ac:dyDescent="0.25">
      <c r="A83" s="618"/>
      <c r="B83" s="619"/>
      <c r="C83" s="513">
        <f>'Orçamento Familiar'!C83</f>
        <v>0</v>
      </c>
      <c r="D83" s="506"/>
      <c r="E83" s="514">
        <f>'Orçamento Familiar'!E83</f>
        <v>0</v>
      </c>
      <c r="F83" s="534">
        <f>Jan!F83</f>
        <v>0</v>
      </c>
      <c r="G83" s="516">
        <f t="shared" si="46"/>
        <v>0</v>
      </c>
      <c r="H83" s="510">
        <f>'Orçamento Familiar'!F83</f>
        <v>0</v>
      </c>
      <c r="I83" s="508">
        <f>Fev!F83</f>
        <v>0</v>
      </c>
      <c r="J83" s="516">
        <f t="shared" si="47"/>
        <v>0</v>
      </c>
      <c r="K83" s="392">
        <f>'Orçamento Familiar'!G83</f>
        <v>0</v>
      </c>
      <c r="L83" s="508">
        <f>Mar!F83</f>
        <v>0</v>
      </c>
      <c r="M83" s="516">
        <f t="shared" si="48"/>
        <v>0</v>
      </c>
      <c r="N83" s="392">
        <f>'Orçamento Familiar'!H83</f>
        <v>0</v>
      </c>
      <c r="O83" s="508">
        <f>Abr!F83</f>
        <v>0</v>
      </c>
      <c r="P83" s="516">
        <f t="shared" si="49"/>
        <v>0</v>
      </c>
      <c r="Q83" s="392">
        <f>'Orçamento Familiar'!I83</f>
        <v>0</v>
      </c>
      <c r="R83" s="508">
        <f>Mai!F83</f>
        <v>0</v>
      </c>
      <c r="S83" s="516">
        <f t="shared" si="50"/>
        <v>0</v>
      </c>
      <c r="T83" s="392">
        <f>'Orçamento Familiar'!J83</f>
        <v>0</v>
      </c>
      <c r="U83" s="508">
        <f>Jun!F83</f>
        <v>0</v>
      </c>
      <c r="V83" s="516">
        <f t="shared" si="51"/>
        <v>0</v>
      </c>
      <c r="W83" s="392">
        <f>'Orçamento Familiar'!K83</f>
        <v>0</v>
      </c>
      <c r="X83" s="508">
        <f>Jul!F83</f>
        <v>0</v>
      </c>
      <c r="Y83" s="516">
        <f t="shared" si="52"/>
        <v>0</v>
      </c>
      <c r="Z83" s="392">
        <f>'Orçamento Familiar'!L83</f>
        <v>0</v>
      </c>
      <c r="AA83" s="508">
        <f>Ago!F83</f>
        <v>0</v>
      </c>
      <c r="AB83" s="516">
        <f t="shared" si="53"/>
        <v>0</v>
      </c>
      <c r="AC83" s="392">
        <f>'Orçamento Familiar'!M83</f>
        <v>0</v>
      </c>
      <c r="AD83" s="508">
        <f>Set!F83</f>
        <v>0</v>
      </c>
      <c r="AE83" s="516">
        <f t="shared" si="54"/>
        <v>0</v>
      </c>
      <c r="AF83" s="392">
        <f>'Orçamento Familiar'!N83</f>
        <v>0</v>
      </c>
      <c r="AG83" s="508">
        <f>Out!F83</f>
        <v>0</v>
      </c>
      <c r="AH83" s="516">
        <f t="shared" si="55"/>
        <v>0</v>
      </c>
      <c r="AI83" s="392">
        <f>'Orçamento Familiar'!O83</f>
        <v>0</v>
      </c>
      <c r="AJ83" s="508">
        <f>Nov!F83</f>
        <v>0</v>
      </c>
      <c r="AK83" s="516">
        <f t="shared" si="56"/>
        <v>0</v>
      </c>
      <c r="AL83" s="392">
        <f>'Orçamento Familiar'!P83</f>
        <v>0</v>
      </c>
      <c r="AM83" s="508">
        <f>Dez!F83</f>
        <v>0</v>
      </c>
      <c r="AN83" s="516">
        <f t="shared" si="57"/>
        <v>0</v>
      </c>
      <c r="AO83" s="511">
        <f t="shared" si="58"/>
        <v>0</v>
      </c>
      <c r="AP83" s="512">
        <f t="shared" si="59"/>
        <v>0</v>
      </c>
      <c r="AQ83" s="516">
        <f t="shared" si="60"/>
        <v>0</v>
      </c>
    </row>
    <row r="84" spans="1:43" ht="17.25" customHeight="1" x14ac:dyDescent="0.25">
      <c r="A84" s="618"/>
      <c r="B84" s="619"/>
      <c r="C84" s="513">
        <f>'Orçamento Familiar'!C84</f>
        <v>0</v>
      </c>
      <c r="D84" s="506"/>
      <c r="E84" s="514">
        <f>'Orçamento Familiar'!E84</f>
        <v>0</v>
      </c>
      <c r="F84" s="534">
        <f>Jan!F84</f>
        <v>0</v>
      </c>
      <c r="G84" s="516">
        <f t="shared" si="46"/>
        <v>0</v>
      </c>
      <c r="H84" s="510">
        <f>'Orçamento Familiar'!F84</f>
        <v>0</v>
      </c>
      <c r="I84" s="508">
        <f>Fev!F84</f>
        <v>0</v>
      </c>
      <c r="J84" s="516">
        <f t="shared" si="47"/>
        <v>0</v>
      </c>
      <c r="K84" s="392">
        <f>'Orçamento Familiar'!G84</f>
        <v>0</v>
      </c>
      <c r="L84" s="508">
        <f>Mar!F84</f>
        <v>0</v>
      </c>
      <c r="M84" s="516">
        <f t="shared" si="48"/>
        <v>0</v>
      </c>
      <c r="N84" s="392">
        <f>'Orçamento Familiar'!H84</f>
        <v>0</v>
      </c>
      <c r="O84" s="508">
        <f>Abr!F84</f>
        <v>0</v>
      </c>
      <c r="P84" s="516">
        <f t="shared" si="49"/>
        <v>0</v>
      </c>
      <c r="Q84" s="392">
        <f>'Orçamento Familiar'!I84</f>
        <v>0</v>
      </c>
      <c r="R84" s="508">
        <f>Mai!F84</f>
        <v>0</v>
      </c>
      <c r="S84" s="516">
        <f t="shared" si="50"/>
        <v>0</v>
      </c>
      <c r="T84" s="392">
        <f>'Orçamento Familiar'!J84</f>
        <v>0</v>
      </c>
      <c r="U84" s="508">
        <f>Jun!F84</f>
        <v>0</v>
      </c>
      <c r="V84" s="516">
        <f t="shared" si="51"/>
        <v>0</v>
      </c>
      <c r="W84" s="392">
        <f>'Orçamento Familiar'!K84</f>
        <v>0</v>
      </c>
      <c r="X84" s="508">
        <f>Jul!F84</f>
        <v>0</v>
      </c>
      <c r="Y84" s="516">
        <f t="shared" si="52"/>
        <v>0</v>
      </c>
      <c r="Z84" s="392">
        <f>'Orçamento Familiar'!L84</f>
        <v>0</v>
      </c>
      <c r="AA84" s="508">
        <f>Ago!F84</f>
        <v>0</v>
      </c>
      <c r="AB84" s="516">
        <f t="shared" si="53"/>
        <v>0</v>
      </c>
      <c r="AC84" s="392">
        <f>'Orçamento Familiar'!M84</f>
        <v>0</v>
      </c>
      <c r="AD84" s="508">
        <f>Set!F84</f>
        <v>0</v>
      </c>
      <c r="AE84" s="516">
        <f t="shared" si="54"/>
        <v>0</v>
      </c>
      <c r="AF84" s="392">
        <f>'Orçamento Familiar'!N84</f>
        <v>0</v>
      </c>
      <c r="AG84" s="508">
        <f>Out!F84</f>
        <v>0</v>
      </c>
      <c r="AH84" s="516">
        <f t="shared" si="55"/>
        <v>0</v>
      </c>
      <c r="AI84" s="392">
        <f>'Orçamento Familiar'!O84</f>
        <v>0</v>
      </c>
      <c r="AJ84" s="508">
        <f>Nov!F84</f>
        <v>0</v>
      </c>
      <c r="AK84" s="516">
        <f t="shared" si="56"/>
        <v>0</v>
      </c>
      <c r="AL84" s="392">
        <f>'Orçamento Familiar'!P84</f>
        <v>0</v>
      </c>
      <c r="AM84" s="508">
        <f>Dez!F84</f>
        <v>0</v>
      </c>
      <c r="AN84" s="516">
        <f t="shared" si="57"/>
        <v>0</v>
      </c>
      <c r="AO84" s="511">
        <f t="shared" si="58"/>
        <v>0</v>
      </c>
      <c r="AP84" s="512">
        <f t="shared" si="59"/>
        <v>0</v>
      </c>
      <c r="AQ84" s="516">
        <f t="shared" si="60"/>
        <v>0</v>
      </c>
    </row>
    <row r="85" spans="1:43" ht="32.25" customHeight="1" x14ac:dyDescent="0.25">
      <c r="A85" s="618"/>
      <c r="B85" s="302" t="s">
        <v>169</v>
      </c>
      <c r="C85" s="303"/>
      <c r="D85" s="304"/>
      <c r="E85" s="537">
        <f t="shared" ref="E85:AQ85" si="61">SUM(E31:E84)</f>
        <v>4636.38</v>
      </c>
      <c r="F85" s="305">
        <f t="shared" si="61"/>
        <v>4294.2800000000007</v>
      </c>
      <c r="G85" s="538">
        <f t="shared" si="61"/>
        <v>-342.1</v>
      </c>
      <c r="H85" s="436">
        <f t="shared" si="61"/>
        <v>5685</v>
      </c>
      <c r="I85" s="305">
        <f t="shared" si="61"/>
        <v>5954.4199999999992</v>
      </c>
      <c r="J85" s="538">
        <f t="shared" si="61"/>
        <v>269.41999999999973</v>
      </c>
      <c r="K85" s="305">
        <f t="shared" si="61"/>
        <v>5069.7</v>
      </c>
      <c r="L85" s="305">
        <f t="shared" si="61"/>
        <v>4059.8799999999997</v>
      </c>
      <c r="M85" s="538">
        <f t="shared" si="61"/>
        <v>-1009.8200000000004</v>
      </c>
      <c r="N85" s="305">
        <f t="shared" si="61"/>
        <v>5224.7</v>
      </c>
      <c r="O85" s="305">
        <f t="shared" si="61"/>
        <v>1128.6699999999998</v>
      </c>
      <c r="P85" s="538">
        <f t="shared" si="61"/>
        <v>-4096.03</v>
      </c>
      <c r="Q85" s="305">
        <f t="shared" si="61"/>
        <v>5224.7</v>
      </c>
      <c r="R85" s="305">
        <f t="shared" si="61"/>
        <v>638.55000000000007</v>
      </c>
      <c r="S85" s="538">
        <f t="shared" si="61"/>
        <v>-4586.1499999999996</v>
      </c>
      <c r="T85" s="305">
        <f t="shared" si="61"/>
        <v>5224.7</v>
      </c>
      <c r="U85" s="305">
        <f t="shared" si="61"/>
        <v>638.55000000000007</v>
      </c>
      <c r="V85" s="538">
        <f t="shared" si="61"/>
        <v>-4586.1499999999996</v>
      </c>
      <c r="W85" s="305">
        <f t="shared" si="61"/>
        <v>4669.7</v>
      </c>
      <c r="X85" s="305">
        <f t="shared" si="61"/>
        <v>207.65</v>
      </c>
      <c r="Y85" s="538">
        <f t="shared" si="61"/>
        <v>-4462.05</v>
      </c>
      <c r="Z85" s="305">
        <f t="shared" si="61"/>
        <v>4599.7</v>
      </c>
      <c r="AA85" s="305">
        <f t="shared" si="61"/>
        <v>146.83000000000001</v>
      </c>
      <c r="AB85" s="538">
        <f t="shared" si="61"/>
        <v>-4452.87</v>
      </c>
      <c r="AC85" s="305">
        <f t="shared" si="61"/>
        <v>4449.7</v>
      </c>
      <c r="AD85" s="305">
        <f t="shared" si="61"/>
        <v>0</v>
      </c>
      <c r="AE85" s="538">
        <f t="shared" si="61"/>
        <v>-4449.7</v>
      </c>
      <c r="AF85" s="305">
        <f t="shared" si="61"/>
        <v>5339.7</v>
      </c>
      <c r="AG85" s="305">
        <f t="shared" si="61"/>
        <v>0</v>
      </c>
      <c r="AH85" s="538">
        <f t="shared" si="61"/>
        <v>-5339.7</v>
      </c>
      <c r="AI85" s="305">
        <f t="shared" si="61"/>
        <v>4329.7</v>
      </c>
      <c r="AJ85" s="305">
        <f t="shared" si="61"/>
        <v>0</v>
      </c>
      <c r="AK85" s="538">
        <f t="shared" si="61"/>
        <v>-4329.7</v>
      </c>
      <c r="AL85" s="305">
        <f t="shared" si="61"/>
        <v>4329.7</v>
      </c>
      <c r="AM85" s="305">
        <f t="shared" si="61"/>
        <v>0</v>
      </c>
      <c r="AN85" s="538">
        <f t="shared" si="61"/>
        <v>-4329.7</v>
      </c>
      <c r="AO85" s="305">
        <f t="shared" si="61"/>
        <v>58783.38</v>
      </c>
      <c r="AP85" s="305">
        <f t="shared" si="61"/>
        <v>17068.829999999998</v>
      </c>
      <c r="AQ85" s="538">
        <f t="shared" si="61"/>
        <v>-41714.549999999996</v>
      </c>
    </row>
    <row r="86" spans="1:43" ht="17.25" customHeight="1" x14ac:dyDescent="0.25">
      <c r="A86" s="618"/>
      <c r="B86" s="302" t="s">
        <v>17</v>
      </c>
      <c r="C86" s="307"/>
      <c r="D86" s="308"/>
      <c r="E86" s="539">
        <f>E85/E16</f>
        <v>0.61360243515087354</v>
      </c>
      <c r="F86" s="309">
        <f>F85/F16</f>
        <v>0.48793091694125673</v>
      </c>
      <c r="G86" s="540"/>
      <c r="H86" s="539">
        <f>H85/H16</f>
        <v>0.75238221281101114</v>
      </c>
      <c r="I86" s="309">
        <f>I85/I16</f>
        <v>0.67671553585634725</v>
      </c>
      <c r="J86" s="540"/>
      <c r="K86" s="539">
        <f>K85/K16</f>
        <v>0.67139451728247912</v>
      </c>
      <c r="L86" s="309">
        <f>L85/L16</f>
        <v>0.67172071475843809</v>
      </c>
      <c r="M86" s="540"/>
      <c r="N86" s="539">
        <f>N85/N16</f>
        <v>0.69192159978810752</v>
      </c>
      <c r="O86" s="309" t="e">
        <f>O85/O16</f>
        <v>#DIV/0!</v>
      </c>
      <c r="P86" s="540"/>
      <c r="Q86" s="539">
        <f>Q85/Q16</f>
        <v>0.69192159978810752</v>
      </c>
      <c r="R86" s="309" t="e">
        <f>R85/R16</f>
        <v>#DIV/0!</v>
      </c>
      <c r="S86" s="540"/>
      <c r="T86" s="539">
        <f>T85/T16</f>
        <v>0.69192159978810752</v>
      </c>
      <c r="U86" s="309" t="e">
        <f>U85/U16</f>
        <v>#DIV/0!</v>
      </c>
      <c r="V86" s="540"/>
      <c r="W86" s="539">
        <f>W85/W16</f>
        <v>0.61842140113892197</v>
      </c>
      <c r="X86" s="309" t="e">
        <f>X85/X16</f>
        <v>#DIV/0!</v>
      </c>
      <c r="Y86" s="540"/>
      <c r="Z86" s="539">
        <f>Z85/Z16</f>
        <v>0.6091511058137995</v>
      </c>
      <c r="AA86" s="309" t="e">
        <f>AA85/AA16</f>
        <v>#DIV/0!</v>
      </c>
      <c r="AB86" s="540"/>
      <c r="AC86" s="539">
        <f>AC85/AC16</f>
        <v>0.58928618725996551</v>
      </c>
      <c r="AD86" s="309" t="e">
        <f>AD85/AD16</f>
        <v>#DIV/0!</v>
      </c>
      <c r="AE86" s="540"/>
      <c r="AF86" s="539">
        <f>AF85/AF16</f>
        <v>0.70715137067938016</v>
      </c>
      <c r="AG86" s="309" t="e">
        <f>AG85/AG16</f>
        <v>#DIV/0!</v>
      </c>
      <c r="AH86" s="540"/>
      <c r="AI86" s="539">
        <f>AI85/AI16</f>
        <v>0.38800071691011739</v>
      </c>
      <c r="AJ86" s="309" t="e">
        <f>AJ85/AJ16</f>
        <v>#DIV/0!</v>
      </c>
      <c r="AK86" s="540"/>
      <c r="AL86" s="539">
        <f>AL85/AL16</f>
        <v>0.38800071691011739</v>
      </c>
      <c r="AM86" s="309" t="e">
        <f>AM85/AM16</f>
        <v>#DIV/0!</v>
      </c>
      <c r="AN86" s="540"/>
      <c r="AO86" s="539">
        <f>AO85/AO16</f>
        <v>0.60082360636971321</v>
      </c>
      <c r="AP86" s="309">
        <f>AP85/AP16</f>
        <v>0.72190957536795797</v>
      </c>
      <c r="AQ86" s="540"/>
    </row>
    <row r="87" spans="1:43" ht="17.25" customHeight="1" x14ac:dyDescent="0.25">
      <c r="A87" s="620" t="s">
        <v>170</v>
      </c>
      <c r="B87" s="621" t="s">
        <v>270</v>
      </c>
      <c r="C87" s="513" t="str">
        <f>'Orçamento Familiar'!C87</f>
        <v>Materiais (livros)</v>
      </c>
      <c r="D87" s="506"/>
      <c r="E87" s="514">
        <f>'Orçamento Familiar'!E87</f>
        <v>0</v>
      </c>
      <c r="F87" s="534">
        <f>Jan!F87</f>
        <v>0</v>
      </c>
      <c r="G87" s="516">
        <f t="shared" ref="G87:G98" si="62">F87-E87</f>
        <v>0</v>
      </c>
      <c r="H87" s="510">
        <f>'Orçamento Familiar'!F87</f>
        <v>0</v>
      </c>
      <c r="I87" s="508">
        <f>Fev!F87</f>
        <v>0</v>
      </c>
      <c r="J87" s="516">
        <f t="shared" ref="J87:J98" si="63">I87-H87</f>
        <v>0</v>
      </c>
      <c r="K87" s="392">
        <f>'Orçamento Familiar'!G87</f>
        <v>125</v>
      </c>
      <c r="L87" s="508">
        <f>Mar!F87</f>
        <v>0</v>
      </c>
      <c r="M87" s="516">
        <f t="shared" ref="M87:M98" si="64">L87-K87</f>
        <v>-125</v>
      </c>
      <c r="N87" s="392">
        <f>'Orçamento Familiar'!H87</f>
        <v>30</v>
      </c>
      <c r="O87" s="508">
        <f>Abr!F87</f>
        <v>0</v>
      </c>
      <c r="P87" s="516">
        <f t="shared" ref="P87:P98" si="65">O87-N87</f>
        <v>-30</v>
      </c>
      <c r="Q87" s="392">
        <f>'Orçamento Familiar'!I87</f>
        <v>30</v>
      </c>
      <c r="R87" s="508">
        <f>Mai!F87</f>
        <v>0</v>
      </c>
      <c r="S87" s="516">
        <f t="shared" ref="S87:S98" si="66">R87-Q87</f>
        <v>-30</v>
      </c>
      <c r="T87" s="392">
        <f>'Orçamento Familiar'!J87</f>
        <v>30</v>
      </c>
      <c r="U87" s="508">
        <f>Jun!F87</f>
        <v>0</v>
      </c>
      <c r="V87" s="516">
        <f t="shared" ref="V87:V98" si="67">U87-T87</f>
        <v>-30</v>
      </c>
      <c r="W87" s="392">
        <f>'Orçamento Familiar'!K87</f>
        <v>30</v>
      </c>
      <c r="X87" s="508">
        <f>Jul!F87</f>
        <v>0</v>
      </c>
      <c r="Y87" s="516">
        <f t="shared" ref="Y87:Y98" si="68">X87-W87</f>
        <v>-30</v>
      </c>
      <c r="Z87" s="392">
        <f>'Orçamento Familiar'!L87</f>
        <v>30</v>
      </c>
      <c r="AA87" s="508">
        <f>Ago!F87</f>
        <v>0</v>
      </c>
      <c r="AB87" s="516">
        <f t="shared" ref="AB87:AB98" si="69">AA87-Z87</f>
        <v>-30</v>
      </c>
      <c r="AC87" s="392">
        <f>'Orçamento Familiar'!M87</f>
        <v>30</v>
      </c>
      <c r="AD87" s="508">
        <f>Set!F87</f>
        <v>0</v>
      </c>
      <c r="AE87" s="516">
        <f t="shared" ref="AE87:AE98" si="70">AD87-AC87</f>
        <v>-30</v>
      </c>
      <c r="AF87" s="392">
        <f>'Orçamento Familiar'!N87</f>
        <v>30</v>
      </c>
      <c r="AG87" s="508">
        <f>Out!F87</f>
        <v>0</v>
      </c>
      <c r="AH87" s="516">
        <f t="shared" ref="AH87:AH98" si="71">AG87-AF87</f>
        <v>-30</v>
      </c>
      <c r="AI87" s="392">
        <f>'Orçamento Familiar'!O87</f>
        <v>30</v>
      </c>
      <c r="AJ87" s="508">
        <f>Nov!F87</f>
        <v>0</v>
      </c>
      <c r="AK87" s="516">
        <f t="shared" ref="AK87:AK98" si="72">AJ87-AI87</f>
        <v>-30</v>
      </c>
      <c r="AL87" s="392">
        <f>'Orçamento Familiar'!P87</f>
        <v>30</v>
      </c>
      <c r="AM87" s="508">
        <f>Dez!F87</f>
        <v>0</v>
      </c>
      <c r="AN87" s="516">
        <f t="shared" ref="AN87:AN98" si="73">AM87-AL87</f>
        <v>-30</v>
      </c>
      <c r="AO87" s="511">
        <f t="shared" ref="AO87:AO98" si="74">E87+H87+K87+N87+Q87+T87+W87+Z87+AC87+AF87+AI87+AL87</f>
        <v>395</v>
      </c>
      <c r="AP87" s="512">
        <f t="shared" ref="AP87:AP98" si="75">F87+I87+L87+O87+R87+U87+X87+AA87+AD87+AG87+AJ87+AM87</f>
        <v>0</v>
      </c>
      <c r="AQ87" s="516">
        <f t="shared" ref="AQ87:AQ98" si="76">AP87-AO87</f>
        <v>-395</v>
      </c>
    </row>
    <row r="88" spans="1:43" ht="17.25" customHeight="1" x14ac:dyDescent="0.25">
      <c r="A88" s="620"/>
      <c r="B88" s="621"/>
      <c r="C88" s="513">
        <f>'Orçamento Familiar'!C88</f>
        <v>0</v>
      </c>
      <c r="D88" s="506"/>
      <c r="E88" s="514">
        <f>'Orçamento Familiar'!E88</f>
        <v>0</v>
      </c>
      <c r="F88" s="534">
        <f>Jan!F88</f>
        <v>0</v>
      </c>
      <c r="G88" s="516">
        <f t="shared" si="62"/>
        <v>0</v>
      </c>
      <c r="H88" s="510">
        <f>'Orçamento Familiar'!F88</f>
        <v>0</v>
      </c>
      <c r="I88" s="508">
        <f>Fev!F88</f>
        <v>0</v>
      </c>
      <c r="J88" s="516">
        <f t="shared" si="63"/>
        <v>0</v>
      </c>
      <c r="K88" s="392">
        <f>'Orçamento Familiar'!G88</f>
        <v>0</v>
      </c>
      <c r="L88" s="508">
        <f>Mar!F88</f>
        <v>0</v>
      </c>
      <c r="M88" s="516">
        <f t="shared" si="64"/>
        <v>0</v>
      </c>
      <c r="N88" s="392">
        <f>'Orçamento Familiar'!H88</f>
        <v>0</v>
      </c>
      <c r="O88" s="508">
        <f>Abr!F88</f>
        <v>0</v>
      </c>
      <c r="P88" s="516">
        <f t="shared" si="65"/>
        <v>0</v>
      </c>
      <c r="Q88" s="392">
        <f>'Orçamento Familiar'!I88</f>
        <v>0</v>
      </c>
      <c r="R88" s="508">
        <f>Mai!F88</f>
        <v>0</v>
      </c>
      <c r="S88" s="516">
        <f t="shared" si="66"/>
        <v>0</v>
      </c>
      <c r="T88" s="392">
        <f>'Orçamento Familiar'!J88</f>
        <v>0</v>
      </c>
      <c r="U88" s="508">
        <f>Jun!F88</f>
        <v>0</v>
      </c>
      <c r="V88" s="516">
        <f t="shared" si="67"/>
        <v>0</v>
      </c>
      <c r="W88" s="392">
        <f>'Orçamento Familiar'!K88</f>
        <v>0</v>
      </c>
      <c r="X88" s="508">
        <f>Jul!F88</f>
        <v>0</v>
      </c>
      <c r="Y88" s="516">
        <f t="shared" si="68"/>
        <v>0</v>
      </c>
      <c r="Z88" s="392">
        <f>'Orçamento Familiar'!L88</f>
        <v>0</v>
      </c>
      <c r="AA88" s="508">
        <f>Ago!F88</f>
        <v>0</v>
      </c>
      <c r="AB88" s="516">
        <f t="shared" si="69"/>
        <v>0</v>
      </c>
      <c r="AC88" s="392">
        <f>'Orçamento Familiar'!M88</f>
        <v>0</v>
      </c>
      <c r="AD88" s="508">
        <f>Set!F88</f>
        <v>0</v>
      </c>
      <c r="AE88" s="516">
        <f t="shared" si="70"/>
        <v>0</v>
      </c>
      <c r="AF88" s="392">
        <f>'Orçamento Familiar'!N88</f>
        <v>0</v>
      </c>
      <c r="AG88" s="508">
        <f>Out!F88</f>
        <v>0</v>
      </c>
      <c r="AH88" s="516">
        <f t="shared" si="71"/>
        <v>0</v>
      </c>
      <c r="AI88" s="392">
        <f>'Orçamento Familiar'!O88</f>
        <v>0</v>
      </c>
      <c r="AJ88" s="508">
        <f>Nov!F88</f>
        <v>0</v>
      </c>
      <c r="AK88" s="516">
        <f t="shared" si="72"/>
        <v>0</v>
      </c>
      <c r="AL88" s="392">
        <f>'Orçamento Familiar'!P88</f>
        <v>0</v>
      </c>
      <c r="AM88" s="508">
        <f>Dez!F88</f>
        <v>0</v>
      </c>
      <c r="AN88" s="516">
        <f t="shared" si="73"/>
        <v>0</v>
      </c>
      <c r="AO88" s="511">
        <f t="shared" si="74"/>
        <v>0</v>
      </c>
      <c r="AP88" s="512">
        <f t="shared" si="75"/>
        <v>0</v>
      </c>
      <c r="AQ88" s="516">
        <f t="shared" si="76"/>
        <v>0</v>
      </c>
    </row>
    <row r="89" spans="1:43" ht="17.25" customHeight="1" x14ac:dyDescent="0.25">
      <c r="A89" s="620"/>
      <c r="B89" s="621"/>
      <c r="C89" s="513">
        <f>'Orçamento Familiar'!C89</f>
        <v>0</v>
      </c>
      <c r="D89" s="506"/>
      <c r="E89" s="514">
        <f>'Orçamento Familiar'!E89</f>
        <v>0</v>
      </c>
      <c r="F89" s="534">
        <f>Jan!F89</f>
        <v>0</v>
      </c>
      <c r="G89" s="516">
        <f t="shared" si="62"/>
        <v>0</v>
      </c>
      <c r="H89" s="510">
        <f>'Orçamento Familiar'!F89</f>
        <v>0</v>
      </c>
      <c r="I89" s="508">
        <f>Fev!F89</f>
        <v>0</v>
      </c>
      <c r="J89" s="516">
        <f t="shared" si="63"/>
        <v>0</v>
      </c>
      <c r="K89" s="392">
        <f>'Orçamento Familiar'!G89</f>
        <v>0</v>
      </c>
      <c r="L89" s="508">
        <f>Mar!F89</f>
        <v>0</v>
      </c>
      <c r="M89" s="516">
        <f t="shared" si="64"/>
        <v>0</v>
      </c>
      <c r="N89" s="392">
        <f>'Orçamento Familiar'!H89</f>
        <v>0</v>
      </c>
      <c r="O89" s="508">
        <f>Abr!F89</f>
        <v>0</v>
      </c>
      <c r="P89" s="516">
        <f t="shared" si="65"/>
        <v>0</v>
      </c>
      <c r="Q89" s="392">
        <f>'Orçamento Familiar'!I89</f>
        <v>0</v>
      </c>
      <c r="R89" s="508">
        <f>Mai!F89</f>
        <v>0</v>
      </c>
      <c r="S89" s="516">
        <f t="shared" si="66"/>
        <v>0</v>
      </c>
      <c r="T89" s="392">
        <f>'Orçamento Familiar'!J89</f>
        <v>0</v>
      </c>
      <c r="U89" s="508">
        <f>Jun!F89</f>
        <v>0</v>
      </c>
      <c r="V89" s="516">
        <f t="shared" si="67"/>
        <v>0</v>
      </c>
      <c r="W89" s="392">
        <f>'Orçamento Familiar'!K89</f>
        <v>0</v>
      </c>
      <c r="X89" s="508">
        <f>Jul!F89</f>
        <v>0</v>
      </c>
      <c r="Y89" s="516">
        <f t="shared" si="68"/>
        <v>0</v>
      </c>
      <c r="Z89" s="392">
        <f>'Orçamento Familiar'!L89</f>
        <v>0</v>
      </c>
      <c r="AA89" s="508">
        <f>Ago!F89</f>
        <v>0</v>
      </c>
      <c r="AB89" s="516">
        <f t="shared" si="69"/>
        <v>0</v>
      </c>
      <c r="AC89" s="392">
        <f>'Orçamento Familiar'!M89</f>
        <v>0</v>
      </c>
      <c r="AD89" s="508">
        <f>Set!F89</f>
        <v>0</v>
      </c>
      <c r="AE89" s="516">
        <f t="shared" si="70"/>
        <v>0</v>
      </c>
      <c r="AF89" s="392">
        <f>'Orçamento Familiar'!N89</f>
        <v>0</v>
      </c>
      <c r="AG89" s="508">
        <f>Out!F89</f>
        <v>0</v>
      </c>
      <c r="AH89" s="516">
        <f t="shared" si="71"/>
        <v>0</v>
      </c>
      <c r="AI89" s="392">
        <f>'Orçamento Familiar'!O89</f>
        <v>0</v>
      </c>
      <c r="AJ89" s="508">
        <f>Nov!F89</f>
        <v>0</v>
      </c>
      <c r="AK89" s="516">
        <f t="shared" si="72"/>
        <v>0</v>
      </c>
      <c r="AL89" s="392">
        <f>'Orçamento Familiar'!P89</f>
        <v>0</v>
      </c>
      <c r="AM89" s="508">
        <f>Dez!F89</f>
        <v>0</v>
      </c>
      <c r="AN89" s="516">
        <f t="shared" si="73"/>
        <v>0</v>
      </c>
      <c r="AO89" s="511">
        <f t="shared" si="74"/>
        <v>0</v>
      </c>
      <c r="AP89" s="512">
        <f t="shared" si="75"/>
        <v>0</v>
      </c>
      <c r="AQ89" s="516">
        <f t="shared" si="76"/>
        <v>0</v>
      </c>
    </row>
    <row r="90" spans="1:43" ht="17.25" customHeight="1" x14ac:dyDescent="0.25">
      <c r="A90" s="620"/>
      <c r="B90" s="621"/>
      <c r="C90" s="513">
        <f>'Orçamento Familiar'!C90</f>
        <v>0</v>
      </c>
      <c r="D90" s="506"/>
      <c r="E90" s="514">
        <f>'Orçamento Familiar'!E90</f>
        <v>0</v>
      </c>
      <c r="F90" s="534">
        <f>Jan!F90</f>
        <v>0</v>
      </c>
      <c r="G90" s="516">
        <f t="shared" si="62"/>
        <v>0</v>
      </c>
      <c r="H90" s="510">
        <f>'Orçamento Familiar'!F90</f>
        <v>0</v>
      </c>
      <c r="I90" s="508">
        <f>Fev!F90</f>
        <v>0</v>
      </c>
      <c r="J90" s="516">
        <f t="shared" si="63"/>
        <v>0</v>
      </c>
      <c r="K90" s="392">
        <f>'Orçamento Familiar'!G90</f>
        <v>0</v>
      </c>
      <c r="L90" s="508">
        <f>Mar!F90</f>
        <v>124.27</v>
      </c>
      <c r="M90" s="516">
        <f t="shared" si="64"/>
        <v>124.27</v>
      </c>
      <c r="N90" s="392">
        <f>'Orçamento Familiar'!H90</f>
        <v>0</v>
      </c>
      <c r="O90" s="508">
        <f>Abr!F90</f>
        <v>0</v>
      </c>
      <c r="P90" s="516">
        <f t="shared" si="65"/>
        <v>0</v>
      </c>
      <c r="Q90" s="392">
        <f>'Orçamento Familiar'!I90</f>
        <v>0</v>
      </c>
      <c r="R90" s="508">
        <f>Mai!F90</f>
        <v>0</v>
      </c>
      <c r="S90" s="516">
        <f t="shared" si="66"/>
        <v>0</v>
      </c>
      <c r="T90" s="392">
        <f>'Orçamento Familiar'!J90</f>
        <v>0</v>
      </c>
      <c r="U90" s="508">
        <f>Jun!F90</f>
        <v>0</v>
      </c>
      <c r="V90" s="516">
        <f t="shared" si="67"/>
        <v>0</v>
      </c>
      <c r="W90" s="392">
        <f>'Orçamento Familiar'!K90</f>
        <v>0</v>
      </c>
      <c r="X90" s="508">
        <f>Jul!F90</f>
        <v>0</v>
      </c>
      <c r="Y90" s="516">
        <f t="shared" si="68"/>
        <v>0</v>
      </c>
      <c r="Z90" s="392">
        <f>'Orçamento Familiar'!L90</f>
        <v>0</v>
      </c>
      <c r="AA90" s="508">
        <f>Ago!F90</f>
        <v>0</v>
      </c>
      <c r="AB90" s="516">
        <f t="shared" si="69"/>
        <v>0</v>
      </c>
      <c r="AC90" s="392">
        <f>'Orçamento Familiar'!M90</f>
        <v>0</v>
      </c>
      <c r="AD90" s="508">
        <f>Set!F90</f>
        <v>0</v>
      </c>
      <c r="AE90" s="516">
        <f t="shared" si="70"/>
        <v>0</v>
      </c>
      <c r="AF90" s="392">
        <f>'Orçamento Familiar'!N90</f>
        <v>0</v>
      </c>
      <c r="AG90" s="508">
        <f>Out!F90</f>
        <v>0</v>
      </c>
      <c r="AH90" s="516">
        <f t="shared" si="71"/>
        <v>0</v>
      </c>
      <c r="AI90" s="392">
        <f>'Orçamento Familiar'!O90</f>
        <v>0</v>
      </c>
      <c r="AJ90" s="508">
        <f>Nov!F90</f>
        <v>0</v>
      </c>
      <c r="AK90" s="516">
        <f t="shared" si="72"/>
        <v>0</v>
      </c>
      <c r="AL90" s="392">
        <f>'Orçamento Familiar'!P90</f>
        <v>0</v>
      </c>
      <c r="AM90" s="508">
        <f>Dez!F90</f>
        <v>0</v>
      </c>
      <c r="AN90" s="516">
        <f t="shared" si="73"/>
        <v>0</v>
      </c>
      <c r="AO90" s="511">
        <f t="shared" si="74"/>
        <v>0</v>
      </c>
      <c r="AP90" s="512">
        <f t="shared" si="75"/>
        <v>124.27</v>
      </c>
      <c r="AQ90" s="516">
        <f t="shared" si="76"/>
        <v>124.27</v>
      </c>
    </row>
    <row r="91" spans="1:43" ht="17.25" customHeight="1" x14ac:dyDescent="0.25">
      <c r="A91" s="620"/>
      <c r="B91" s="621"/>
      <c r="C91" s="513">
        <f>'Orçamento Familiar'!C91</f>
        <v>0</v>
      </c>
      <c r="D91" s="506"/>
      <c r="E91" s="514">
        <f>'Orçamento Familiar'!E91</f>
        <v>0</v>
      </c>
      <c r="F91" s="534">
        <f>Jan!F91</f>
        <v>0</v>
      </c>
      <c r="G91" s="516">
        <f t="shared" si="62"/>
        <v>0</v>
      </c>
      <c r="H91" s="510">
        <f>'Orçamento Familiar'!F91</f>
        <v>0</v>
      </c>
      <c r="I91" s="508">
        <f>Fev!F91</f>
        <v>0</v>
      </c>
      <c r="J91" s="516">
        <f t="shared" si="63"/>
        <v>0</v>
      </c>
      <c r="K91" s="392">
        <f>'Orçamento Familiar'!G91</f>
        <v>0</v>
      </c>
      <c r="L91" s="508">
        <f>Mar!F91</f>
        <v>0</v>
      </c>
      <c r="M91" s="516">
        <f t="shared" si="64"/>
        <v>0</v>
      </c>
      <c r="N91" s="392">
        <f>'Orçamento Familiar'!H91</f>
        <v>0</v>
      </c>
      <c r="O91" s="508">
        <f>Abr!F91</f>
        <v>0</v>
      </c>
      <c r="P91" s="516">
        <f t="shared" si="65"/>
        <v>0</v>
      </c>
      <c r="Q91" s="392">
        <f>'Orçamento Familiar'!I91</f>
        <v>0</v>
      </c>
      <c r="R91" s="508">
        <f>Mai!F91</f>
        <v>0</v>
      </c>
      <c r="S91" s="516">
        <f t="shared" si="66"/>
        <v>0</v>
      </c>
      <c r="T91" s="392">
        <f>'Orçamento Familiar'!J91</f>
        <v>0</v>
      </c>
      <c r="U91" s="508">
        <f>Jun!F91</f>
        <v>0</v>
      </c>
      <c r="V91" s="516">
        <f t="shared" si="67"/>
        <v>0</v>
      </c>
      <c r="W91" s="392">
        <f>'Orçamento Familiar'!K91</f>
        <v>0</v>
      </c>
      <c r="X91" s="508">
        <f>Jul!F91</f>
        <v>0</v>
      </c>
      <c r="Y91" s="516">
        <f t="shared" si="68"/>
        <v>0</v>
      </c>
      <c r="Z91" s="392">
        <f>'Orçamento Familiar'!L91</f>
        <v>0</v>
      </c>
      <c r="AA91" s="508">
        <f>Ago!F91</f>
        <v>0</v>
      </c>
      <c r="AB91" s="516">
        <f t="shared" si="69"/>
        <v>0</v>
      </c>
      <c r="AC91" s="392">
        <f>'Orçamento Familiar'!M91</f>
        <v>0</v>
      </c>
      <c r="AD91" s="508">
        <f>Set!F91</f>
        <v>0</v>
      </c>
      <c r="AE91" s="516">
        <f t="shared" si="70"/>
        <v>0</v>
      </c>
      <c r="AF91" s="392">
        <f>'Orçamento Familiar'!N91</f>
        <v>0</v>
      </c>
      <c r="AG91" s="508">
        <f>Out!F91</f>
        <v>0</v>
      </c>
      <c r="AH91" s="516">
        <f t="shared" si="71"/>
        <v>0</v>
      </c>
      <c r="AI91" s="392">
        <f>'Orçamento Familiar'!O91</f>
        <v>0</v>
      </c>
      <c r="AJ91" s="508">
        <f>Nov!F91</f>
        <v>0</v>
      </c>
      <c r="AK91" s="516">
        <f t="shared" si="72"/>
        <v>0</v>
      </c>
      <c r="AL91" s="392">
        <f>'Orçamento Familiar'!P91</f>
        <v>0</v>
      </c>
      <c r="AM91" s="508">
        <f>Dez!F91</f>
        <v>0</v>
      </c>
      <c r="AN91" s="516">
        <f t="shared" si="73"/>
        <v>0</v>
      </c>
      <c r="AO91" s="511">
        <f t="shared" si="74"/>
        <v>0</v>
      </c>
      <c r="AP91" s="512">
        <f t="shared" si="75"/>
        <v>0</v>
      </c>
      <c r="AQ91" s="516">
        <f t="shared" si="76"/>
        <v>0</v>
      </c>
    </row>
    <row r="92" spans="1:43" ht="17.25" customHeight="1" x14ac:dyDescent="0.25">
      <c r="A92" s="620"/>
      <c r="B92" s="621"/>
      <c r="C92" s="513">
        <f>'Orçamento Familiar'!C92</f>
        <v>0</v>
      </c>
      <c r="D92" s="506"/>
      <c r="E92" s="514">
        <f>'Orçamento Familiar'!E92</f>
        <v>0</v>
      </c>
      <c r="F92" s="534">
        <f>Jan!F92</f>
        <v>0</v>
      </c>
      <c r="G92" s="516">
        <f t="shared" si="62"/>
        <v>0</v>
      </c>
      <c r="H92" s="510">
        <f>'Orçamento Familiar'!F92</f>
        <v>0</v>
      </c>
      <c r="I92" s="508">
        <f>Fev!F92</f>
        <v>0</v>
      </c>
      <c r="J92" s="516">
        <f t="shared" si="63"/>
        <v>0</v>
      </c>
      <c r="K92" s="392">
        <f>'Orçamento Familiar'!G92</f>
        <v>0</v>
      </c>
      <c r="L92" s="508">
        <f>Mar!F92</f>
        <v>0</v>
      </c>
      <c r="M92" s="516">
        <f t="shared" si="64"/>
        <v>0</v>
      </c>
      <c r="N92" s="392">
        <f>'Orçamento Familiar'!H92</f>
        <v>0</v>
      </c>
      <c r="O92" s="508">
        <f>Abr!F92</f>
        <v>0</v>
      </c>
      <c r="P92" s="516">
        <f t="shared" si="65"/>
        <v>0</v>
      </c>
      <c r="Q92" s="392">
        <f>'Orçamento Familiar'!I92</f>
        <v>0</v>
      </c>
      <c r="R92" s="508">
        <f>Mai!F92</f>
        <v>0</v>
      </c>
      <c r="S92" s="516">
        <f t="shared" si="66"/>
        <v>0</v>
      </c>
      <c r="T92" s="392">
        <f>'Orçamento Familiar'!J92</f>
        <v>0</v>
      </c>
      <c r="U92" s="508">
        <f>Jun!F92</f>
        <v>0</v>
      </c>
      <c r="V92" s="516">
        <f t="shared" si="67"/>
        <v>0</v>
      </c>
      <c r="W92" s="392">
        <f>'Orçamento Familiar'!K92</f>
        <v>0</v>
      </c>
      <c r="X92" s="508">
        <f>Jul!F92</f>
        <v>0</v>
      </c>
      <c r="Y92" s="516">
        <f t="shared" si="68"/>
        <v>0</v>
      </c>
      <c r="Z92" s="392">
        <f>'Orçamento Familiar'!L92</f>
        <v>0</v>
      </c>
      <c r="AA92" s="508">
        <f>Ago!F92</f>
        <v>0</v>
      </c>
      <c r="AB92" s="516">
        <f t="shared" si="69"/>
        <v>0</v>
      </c>
      <c r="AC92" s="392">
        <f>'Orçamento Familiar'!M92</f>
        <v>0</v>
      </c>
      <c r="AD92" s="508">
        <f>Set!F92</f>
        <v>0</v>
      </c>
      <c r="AE92" s="516">
        <f t="shared" si="70"/>
        <v>0</v>
      </c>
      <c r="AF92" s="392">
        <f>'Orçamento Familiar'!N92</f>
        <v>0</v>
      </c>
      <c r="AG92" s="508">
        <f>Out!F92</f>
        <v>0</v>
      </c>
      <c r="AH92" s="516">
        <f t="shared" si="71"/>
        <v>0</v>
      </c>
      <c r="AI92" s="392">
        <f>'Orçamento Familiar'!O92</f>
        <v>0</v>
      </c>
      <c r="AJ92" s="508">
        <f>Nov!F92</f>
        <v>0</v>
      </c>
      <c r="AK92" s="516">
        <f t="shared" si="72"/>
        <v>0</v>
      </c>
      <c r="AL92" s="392">
        <f>'Orçamento Familiar'!P92</f>
        <v>0</v>
      </c>
      <c r="AM92" s="508">
        <f>Dez!F92</f>
        <v>0</v>
      </c>
      <c r="AN92" s="516">
        <f t="shared" si="73"/>
        <v>0</v>
      </c>
      <c r="AO92" s="511">
        <f t="shared" si="74"/>
        <v>0</v>
      </c>
      <c r="AP92" s="512">
        <f t="shared" si="75"/>
        <v>0</v>
      </c>
      <c r="AQ92" s="516">
        <f t="shared" si="76"/>
        <v>0</v>
      </c>
    </row>
    <row r="93" spans="1:43" ht="17.25" customHeight="1" x14ac:dyDescent="0.25">
      <c r="A93" s="620"/>
      <c r="B93" s="619" t="s">
        <v>173</v>
      </c>
      <c r="C93" s="535" t="str">
        <f>'Orçamento Familiar'!C93</f>
        <v>Ferramentas de trabalho</v>
      </c>
      <c r="D93" s="506"/>
      <c r="E93" s="514">
        <f>'Orçamento Familiar'!E93</f>
        <v>50</v>
      </c>
      <c r="F93" s="534">
        <f>Jan!F93</f>
        <v>207.35</v>
      </c>
      <c r="G93" s="516">
        <f t="shared" si="62"/>
        <v>157.35</v>
      </c>
      <c r="H93" s="510">
        <f>'Orçamento Familiar'!F93</f>
        <v>50</v>
      </c>
      <c r="I93" s="508">
        <f>Fev!F93</f>
        <v>191.21</v>
      </c>
      <c r="J93" s="516">
        <f t="shared" si="63"/>
        <v>141.21</v>
      </c>
      <c r="K93" s="392">
        <f>'Orçamento Familiar'!G93</f>
        <v>200</v>
      </c>
      <c r="L93" s="508">
        <f>Mar!F93</f>
        <v>51.4</v>
      </c>
      <c r="M93" s="516">
        <f t="shared" si="64"/>
        <v>-148.6</v>
      </c>
      <c r="N93" s="392">
        <f>'Orçamento Familiar'!H93</f>
        <v>200</v>
      </c>
      <c r="O93" s="508">
        <f>Abr!F93</f>
        <v>161.38999999999999</v>
      </c>
      <c r="P93" s="516">
        <f t="shared" si="65"/>
        <v>-38.610000000000014</v>
      </c>
      <c r="Q93" s="392">
        <f>'Orçamento Familiar'!I93</f>
        <v>150</v>
      </c>
      <c r="R93" s="508">
        <f>Mai!F93</f>
        <v>0</v>
      </c>
      <c r="S93" s="516">
        <f t="shared" si="66"/>
        <v>-150</v>
      </c>
      <c r="T93" s="392">
        <f>'Orçamento Familiar'!J93</f>
        <v>150</v>
      </c>
      <c r="U93" s="508">
        <f>Jun!F93</f>
        <v>0</v>
      </c>
      <c r="V93" s="516">
        <f t="shared" si="67"/>
        <v>-150</v>
      </c>
      <c r="W93" s="392">
        <f>'Orçamento Familiar'!K93</f>
        <v>150</v>
      </c>
      <c r="X93" s="508">
        <f>Jul!F93</f>
        <v>0</v>
      </c>
      <c r="Y93" s="516">
        <f t="shared" si="68"/>
        <v>-150</v>
      </c>
      <c r="Z93" s="392">
        <f>'Orçamento Familiar'!L93</f>
        <v>150</v>
      </c>
      <c r="AA93" s="508">
        <f>Ago!F93</f>
        <v>0</v>
      </c>
      <c r="AB93" s="516">
        <f t="shared" si="69"/>
        <v>-150</v>
      </c>
      <c r="AC93" s="392">
        <f>'Orçamento Familiar'!M93</f>
        <v>150</v>
      </c>
      <c r="AD93" s="508">
        <f>Set!F93</f>
        <v>0</v>
      </c>
      <c r="AE93" s="516">
        <f t="shared" si="70"/>
        <v>-150</v>
      </c>
      <c r="AF93" s="392">
        <f>'Orçamento Familiar'!N93</f>
        <v>150</v>
      </c>
      <c r="AG93" s="508">
        <f>Out!F93</f>
        <v>0</v>
      </c>
      <c r="AH93" s="516">
        <f t="shared" si="71"/>
        <v>-150</v>
      </c>
      <c r="AI93" s="392">
        <f>'Orçamento Familiar'!O93</f>
        <v>150</v>
      </c>
      <c r="AJ93" s="508">
        <f>Nov!F93</f>
        <v>0</v>
      </c>
      <c r="AK93" s="516">
        <f t="shared" si="72"/>
        <v>-150</v>
      </c>
      <c r="AL93" s="392">
        <f>'Orçamento Familiar'!P93</f>
        <v>150</v>
      </c>
      <c r="AM93" s="508">
        <f>Dez!F93</f>
        <v>0</v>
      </c>
      <c r="AN93" s="516">
        <f t="shared" si="73"/>
        <v>-150</v>
      </c>
      <c r="AO93" s="511">
        <f t="shared" si="74"/>
        <v>1700</v>
      </c>
      <c r="AP93" s="512">
        <f t="shared" si="75"/>
        <v>611.34999999999991</v>
      </c>
      <c r="AQ93" s="516">
        <f t="shared" si="76"/>
        <v>-1088.6500000000001</v>
      </c>
    </row>
    <row r="94" spans="1:43" ht="17.25" customHeight="1" x14ac:dyDescent="0.25">
      <c r="A94" s="620"/>
      <c r="B94" s="619"/>
      <c r="C94" s="535" t="str">
        <f>'Orçamento Familiar'!C94</f>
        <v>Colaboradores</v>
      </c>
      <c r="D94" s="506"/>
      <c r="E94" s="514">
        <f>'Orçamento Familiar'!E94</f>
        <v>140</v>
      </c>
      <c r="F94" s="534">
        <f>Jan!F94</f>
        <v>200.82</v>
      </c>
      <c r="G94" s="516">
        <f t="shared" si="62"/>
        <v>60.819999999999993</v>
      </c>
      <c r="H94" s="510">
        <f>'Orçamento Familiar'!F94</f>
        <v>140</v>
      </c>
      <c r="I94" s="508">
        <f>Fev!F94</f>
        <v>110.82</v>
      </c>
      <c r="J94" s="516">
        <f t="shared" si="63"/>
        <v>-29.180000000000007</v>
      </c>
      <c r="K94" s="392">
        <f>'Orçamento Familiar'!G94</f>
        <v>50</v>
      </c>
      <c r="L94" s="508">
        <f>Mar!F94</f>
        <v>50</v>
      </c>
      <c r="M94" s="516">
        <f t="shared" si="64"/>
        <v>0</v>
      </c>
      <c r="N94" s="392">
        <f>'Orçamento Familiar'!H94</f>
        <v>0</v>
      </c>
      <c r="O94" s="508">
        <f>Abr!F94</f>
        <v>0</v>
      </c>
      <c r="P94" s="516">
        <f t="shared" si="65"/>
        <v>0</v>
      </c>
      <c r="Q94" s="392">
        <f>'Orçamento Familiar'!I94</f>
        <v>0</v>
      </c>
      <c r="R94" s="508">
        <f>Mai!F94</f>
        <v>0</v>
      </c>
      <c r="S94" s="516">
        <f t="shared" si="66"/>
        <v>0</v>
      </c>
      <c r="T94" s="392">
        <f>'Orçamento Familiar'!J94</f>
        <v>0</v>
      </c>
      <c r="U94" s="508">
        <f>Jun!F94</f>
        <v>0</v>
      </c>
      <c r="V94" s="516">
        <f t="shared" si="67"/>
        <v>0</v>
      </c>
      <c r="W94" s="392">
        <f>'Orçamento Familiar'!K94</f>
        <v>0</v>
      </c>
      <c r="X94" s="508">
        <f>Jul!F94</f>
        <v>0</v>
      </c>
      <c r="Y94" s="516">
        <f t="shared" si="68"/>
        <v>0</v>
      </c>
      <c r="Z94" s="392">
        <f>'Orçamento Familiar'!L94</f>
        <v>0</v>
      </c>
      <c r="AA94" s="508">
        <f>Ago!F94</f>
        <v>0</v>
      </c>
      <c r="AB94" s="516">
        <f t="shared" si="69"/>
        <v>0</v>
      </c>
      <c r="AC94" s="392">
        <f>'Orçamento Familiar'!M94</f>
        <v>0</v>
      </c>
      <c r="AD94" s="508">
        <f>Set!F94</f>
        <v>0</v>
      </c>
      <c r="AE94" s="516">
        <f t="shared" si="70"/>
        <v>0</v>
      </c>
      <c r="AF94" s="392">
        <f>'Orçamento Familiar'!N94</f>
        <v>0</v>
      </c>
      <c r="AG94" s="508">
        <f>Out!F94</f>
        <v>0</v>
      </c>
      <c r="AH94" s="516">
        <f t="shared" si="71"/>
        <v>0</v>
      </c>
      <c r="AI94" s="392">
        <f>'Orçamento Familiar'!O94</f>
        <v>0</v>
      </c>
      <c r="AJ94" s="508">
        <f>Nov!F94</f>
        <v>0</v>
      </c>
      <c r="AK94" s="516">
        <f t="shared" si="72"/>
        <v>0</v>
      </c>
      <c r="AL94" s="392">
        <f>'Orçamento Familiar'!P94</f>
        <v>0</v>
      </c>
      <c r="AM94" s="508">
        <f>Dez!F94</f>
        <v>0</v>
      </c>
      <c r="AN94" s="516">
        <f t="shared" si="73"/>
        <v>0</v>
      </c>
      <c r="AO94" s="511">
        <f t="shared" si="74"/>
        <v>330</v>
      </c>
      <c r="AP94" s="512">
        <f t="shared" si="75"/>
        <v>361.64</v>
      </c>
      <c r="AQ94" s="516">
        <f t="shared" si="76"/>
        <v>31.639999999999986</v>
      </c>
    </row>
    <row r="95" spans="1:43" ht="17.25" customHeight="1" x14ac:dyDescent="0.25">
      <c r="A95" s="620"/>
      <c r="B95" s="619"/>
      <c r="C95" s="513">
        <f>'Orçamento Familiar'!C95</f>
        <v>0</v>
      </c>
      <c r="D95" s="536"/>
      <c r="E95" s="514">
        <f>'Orçamento Familiar'!E95</f>
        <v>0</v>
      </c>
      <c r="F95" s="534">
        <f>Jan!F95</f>
        <v>0</v>
      </c>
      <c r="G95" s="516">
        <f t="shared" si="62"/>
        <v>0</v>
      </c>
      <c r="H95" s="510">
        <f>'Orçamento Familiar'!F95</f>
        <v>0</v>
      </c>
      <c r="I95" s="508">
        <f>Fev!F95</f>
        <v>0</v>
      </c>
      <c r="J95" s="516">
        <f t="shared" si="63"/>
        <v>0</v>
      </c>
      <c r="K95" s="392">
        <f>'Orçamento Familiar'!G95</f>
        <v>0</v>
      </c>
      <c r="L95" s="508">
        <f>Mar!F95</f>
        <v>0</v>
      </c>
      <c r="M95" s="516">
        <f t="shared" si="64"/>
        <v>0</v>
      </c>
      <c r="N95" s="392">
        <f>'Orçamento Familiar'!H95</f>
        <v>0</v>
      </c>
      <c r="O95" s="508">
        <f>Abr!F95</f>
        <v>0</v>
      </c>
      <c r="P95" s="516">
        <f t="shared" si="65"/>
        <v>0</v>
      </c>
      <c r="Q95" s="392">
        <f>'Orçamento Familiar'!I95</f>
        <v>0</v>
      </c>
      <c r="R95" s="508">
        <f>Mai!F95</f>
        <v>0</v>
      </c>
      <c r="S95" s="516">
        <f t="shared" si="66"/>
        <v>0</v>
      </c>
      <c r="T95" s="392">
        <f>'Orçamento Familiar'!J95</f>
        <v>0</v>
      </c>
      <c r="U95" s="508">
        <f>Jun!F95</f>
        <v>0</v>
      </c>
      <c r="V95" s="516">
        <f t="shared" si="67"/>
        <v>0</v>
      </c>
      <c r="W95" s="392">
        <f>'Orçamento Familiar'!K95</f>
        <v>0</v>
      </c>
      <c r="X95" s="508">
        <f>Jul!F95</f>
        <v>0</v>
      </c>
      <c r="Y95" s="516">
        <f t="shared" si="68"/>
        <v>0</v>
      </c>
      <c r="Z95" s="392">
        <f>'Orçamento Familiar'!L95</f>
        <v>0</v>
      </c>
      <c r="AA95" s="508">
        <f>Ago!F95</f>
        <v>0</v>
      </c>
      <c r="AB95" s="516">
        <f t="shared" si="69"/>
        <v>0</v>
      </c>
      <c r="AC95" s="392">
        <f>'Orçamento Familiar'!M95</f>
        <v>0</v>
      </c>
      <c r="AD95" s="508">
        <f>Set!F95</f>
        <v>0</v>
      </c>
      <c r="AE95" s="516">
        <f t="shared" si="70"/>
        <v>0</v>
      </c>
      <c r="AF95" s="392">
        <f>'Orçamento Familiar'!N95</f>
        <v>0</v>
      </c>
      <c r="AG95" s="508">
        <f>Out!F95</f>
        <v>0</v>
      </c>
      <c r="AH95" s="516">
        <f t="shared" si="71"/>
        <v>0</v>
      </c>
      <c r="AI95" s="392">
        <f>'Orçamento Familiar'!O95</f>
        <v>0</v>
      </c>
      <c r="AJ95" s="508">
        <f>Nov!F95</f>
        <v>0</v>
      </c>
      <c r="AK95" s="516">
        <f t="shared" si="72"/>
        <v>0</v>
      </c>
      <c r="AL95" s="392">
        <f>'Orçamento Familiar'!P95</f>
        <v>0</v>
      </c>
      <c r="AM95" s="508">
        <f>Dez!F95</f>
        <v>0</v>
      </c>
      <c r="AN95" s="516">
        <f t="shared" si="73"/>
        <v>0</v>
      </c>
      <c r="AO95" s="511">
        <f t="shared" si="74"/>
        <v>0</v>
      </c>
      <c r="AP95" s="512">
        <f t="shared" si="75"/>
        <v>0</v>
      </c>
      <c r="AQ95" s="516">
        <f t="shared" si="76"/>
        <v>0</v>
      </c>
    </row>
    <row r="96" spans="1:43" ht="17.25" customHeight="1" x14ac:dyDescent="0.25">
      <c r="A96" s="620"/>
      <c r="B96" s="619"/>
      <c r="C96" s="535">
        <f>'Orçamento Familiar'!C96</f>
        <v>0</v>
      </c>
      <c r="D96" s="536"/>
      <c r="E96" s="514">
        <f>'Orçamento Familiar'!E96</f>
        <v>0</v>
      </c>
      <c r="F96" s="534">
        <f>Jan!F96</f>
        <v>0</v>
      </c>
      <c r="G96" s="516">
        <f t="shared" si="62"/>
        <v>0</v>
      </c>
      <c r="H96" s="510">
        <f>'Orçamento Familiar'!F96</f>
        <v>0</v>
      </c>
      <c r="I96" s="508">
        <f>Fev!F96</f>
        <v>0</v>
      </c>
      <c r="J96" s="516">
        <f t="shared" si="63"/>
        <v>0</v>
      </c>
      <c r="K96" s="392">
        <f>'Orçamento Familiar'!G96</f>
        <v>0</v>
      </c>
      <c r="L96" s="508">
        <f>Mar!F96</f>
        <v>0</v>
      </c>
      <c r="M96" s="516">
        <f t="shared" si="64"/>
        <v>0</v>
      </c>
      <c r="N96" s="392">
        <f>'Orçamento Familiar'!H96</f>
        <v>0</v>
      </c>
      <c r="O96" s="508">
        <f>Abr!F96</f>
        <v>0</v>
      </c>
      <c r="P96" s="516">
        <f t="shared" si="65"/>
        <v>0</v>
      </c>
      <c r="Q96" s="392">
        <f>'Orçamento Familiar'!I96</f>
        <v>0</v>
      </c>
      <c r="R96" s="508">
        <f>Mai!F96</f>
        <v>0</v>
      </c>
      <c r="S96" s="516">
        <f t="shared" si="66"/>
        <v>0</v>
      </c>
      <c r="T96" s="392">
        <f>'Orçamento Familiar'!J96</f>
        <v>0</v>
      </c>
      <c r="U96" s="508">
        <f>Jun!F96</f>
        <v>0</v>
      </c>
      <c r="V96" s="516">
        <f t="shared" si="67"/>
        <v>0</v>
      </c>
      <c r="W96" s="392">
        <f>'Orçamento Familiar'!K96</f>
        <v>0</v>
      </c>
      <c r="X96" s="508">
        <f>Jul!F96</f>
        <v>0</v>
      </c>
      <c r="Y96" s="516">
        <f t="shared" si="68"/>
        <v>0</v>
      </c>
      <c r="Z96" s="392">
        <f>'Orçamento Familiar'!L96</f>
        <v>0</v>
      </c>
      <c r="AA96" s="508">
        <f>Ago!F96</f>
        <v>0</v>
      </c>
      <c r="AB96" s="516">
        <f t="shared" si="69"/>
        <v>0</v>
      </c>
      <c r="AC96" s="392">
        <f>'Orçamento Familiar'!M96</f>
        <v>0</v>
      </c>
      <c r="AD96" s="508">
        <f>Set!F96</f>
        <v>0</v>
      </c>
      <c r="AE96" s="516">
        <f t="shared" si="70"/>
        <v>0</v>
      </c>
      <c r="AF96" s="392">
        <f>'Orçamento Familiar'!N96</f>
        <v>0</v>
      </c>
      <c r="AG96" s="508">
        <f>Out!F96</f>
        <v>0</v>
      </c>
      <c r="AH96" s="516">
        <f t="shared" si="71"/>
        <v>0</v>
      </c>
      <c r="AI96" s="392">
        <f>'Orçamento Familiar'!O96</f>
        <v>0</v>
      </c>
      <c r="AJ96" s="508">
        <f>Nov!F96</f>
        <v>0</v>
      </c>
      <c r="AK96" s="516">
        <f t="shared" si="72"/>
        <v>0</v>
      </c>
      <c r="AL96" s="392">
        <f>'Orçamento Familiar'!P96</f>
        <v>0</v>
      </c>
      <c r="AM96" s="508">
        <f>Dez!F96</f>
        <v>0</v>
      </c>
      <c r="AN96" s="516">
        <f t="shared" si="73"/>
        <v>0</v>
      </c>
      <c r="AO96" s="511">
        <f t="shared" si="74"/>
        <v>0</v>
      </c>
      <c r="AP96" s="512">
        <f t="shared" si="75"/>
        <v>0</v>
      </c>
      <c r="AQ96" s="516">
        <f t="shared" si="76"/>
        <v>0</v>
      </c>
    </row>
    <row r="97" spans="1:43" ht="17.25" customHeight="1" x14ac:dyDescent="0.25">
      <c r="A97" s="620"/>
      <c r="B97" s="619"/>
      <c r="C97" s="535">
        <f>'Orçamento Familiar'!C97</f>
        <v>0</v>
      </c>
      <c r="D97" s="536"/>
      <c r="E97" s="514">
        <f>'Orçamento Familiar'!E97</f>
        <v>0</v>
      </c>
      <c r="F97" s="534">
        <f>Jan!F97</f>
        <v>0</v>
      </c>
      <c r="G97" s="516">
        <f t="shared" si="62"/>
        <v>0</v>
      </c>
      <c r="H97" s="510">
        <f>'Orçamento Familiar'!F97</f>
        <v>0</v>
      </c>
      <c r="I97" s="508">
        <f>Fev!F97</f>
        <v>0</v>
      </c>
      <c r="J97" s="516">
        <f t="shared" si="63"/>
        <v>0</v>
      </c>
      <c r="K97" s="392">
        <f>'Orçamento Familiar'!G97</f>
        <v>0</v>
      </c>
      <c r="L97" s="508">
        <f>Mar!F97</f>
        <v>0</v>
      </c>
      <c r="M97" s="516">
        <f t="shared" si="64"/>
        <v>0</v>
      </c>
      <c r="N97" s="392">
        <f>'Orçamento Familiar'!H97</f>
        <v>0</v>
      </c>
      <c r="O97" s="508">
        <f>Abr!F97</f>
        <v>0</v>
      </c>
      <c r="P97" s="516">
        <f t="shared" si="65"/>
        <v>0</v>
      </c>
      <c r="Q97" s="392">
        <f>'Orçamento Familiar'!I97</f>
        <v>0</v>
      </c>
      <c r="R97" s="508">
        <f>Mai!F97</f>
        <v>0</v>
      </c>
      <c r="S97" s="516">
        <f t="shared" si="66"/>
        <v>0</v>
      </c>
      <c r="T97" s="392">
        <f>'Orçamento Familiar'!J97</f>
        <v>0</v>
      </c>
      <c r="U97" s="508">
        <f>Jun!F97</f>
        <v>0</v>
      </c>
      <c r="V97" s="516">
        <f t="shared" si="67"/>
        <v>0</v>
      </c>
      <c r="W97" s="392">
        <f>'Orçamento Familiar'!K97</f>
        <v>0</v>
      </c>
      <c r="X97" s="508">
        <f>Jul!F97</f>
        <v>0</v>
      </c>
      <c r="Y97" s="516">
        <f t="shared" si="68"/>
        <v>0</v>
      </c>
      <c r="Z97" s="392">
        <f>'Orçamento Familiar'!L97</f>
        <v>0</v>
      </c>
      <c r="AA97" s="508">
        <f>Ago!F97</f>
        <v>0</v>
      </c>
      <c r="AB97" s="516">
        <f t="shared" si="69"/>
        <v>0</v>
      </c>
      <c r="AC97" s="392">
        <f>'Orçamento Familiar'!M97</f>
        <v>0</v>
      </c>
      <c r="AD97" s="508">
        <f>Set!F97</f>
        <v>0</v>
      </c>
      <c r="AE97" s="516">
        <f t="shared" si="70"/>
        <v>0</v>
      </c>
      <c r="AF97" s="392">
        <f>'Orçamento Familiar'!N97</f>
        <v>0</v>
      </c>
      <c r="AG97" s="508">
        <f>Out!F97</f>
        <v>0</v>
      </c>
      <c r="AH97" s="516">
        <f t="shared" si="71"/>
        <v>0</v>
      </c>
      <c r="AI97" s="392">
        <f>'Orçamento Familiar'!O97</f>
        <v>0</v>
      </c>
      <c r="AJ97" s="508">
        <f>Nov!F97</f>
        <v>0</v>
      </c>
      <c r="AK97" s="516">
        <f t="shared" si="72"/>
        <v>0</v>
      </c>
      <c r="AL97" s="392">
        <f>'Orçamento Familiar'!P97</f>
        <v>0</v>
      </c>
      <c r="AM97" s="508">
        <f>Dez!F97</f>
        <v>0</v>
      </c>
      <c r="AN97" s="516">
        <f t="shared" si="73"/>
        <v>0</v>
      </c>
      <c r="AO97" s="511">
        <f t="shared" si="74"/>
        <v>0</v>
      </c>
      <c r="AP97" s="512">
        <f t="shared" si="75"/>
        <v>0</v>
      </c>
      <c r="AQ97" s="516">
        <f t="shared" si="76"/>
        <v>0</v>
      </c>
    </row>
    <row r="98" spans="1:43" ht="17.25" customHeight="1" x14ac:dyDescent="0.25">
      <c r="A98" s="620"/>
      <c r="B98" s="619"/>
      <c r="C98" s="535">
        <f>'Orçamento Familiar'!C98</f>
        <v>0</v>
      </c>
      <c r="D98" s="536"/>
      <c r="E98" s="514">
        <f>'Orçamento Familiar'!E98</f>
        <v>0</v>
      </c>
      <c r="F98" s="534">
        <f>Jan!F98</f>
        <v>0</v>
      </c>
      <c r="G98" s="516">
        <f t="shared" si="62"/>
        <v>0</v>
      </c>
      <c r="H98" s="510">
        <f>'Orçamento Familiar'!F98</f>
        <v>0</v>
      </c>
      <c r="I98" s="508">
        <f>Fev!F98</f>
        <v>0</v>
      </c>
      <c r="J98" s="516">
        <f t="shared" si="63"/>
        <v>0</v>
      </c>
      <c r="K98" s="392">
        <f>'Orçamento Familiar'!G98</f>
        <v>0</v>
      </c>
      <c r="L98" s="508">
        <f>Mar!F98</f>
        <v>0</v>
      </c>
      <c r="M98" s="516">
        <f t="shared" si="64"/>
        <v>0</v>
      </c>
      <c r="N98" s="392">
        <f>'Orçamento Familiar'!H98</f>
        <v>0</v>
      </c>
      <c r="O98" s="508">
        <f>Abr!F98</f>
        <v>0</v>
      </c>
      <c r="P98" s="516">
        <f t="shared" si="65"/>
        <v>0</v>
      </c>
      <c r="Q98" s="392">
        <f>'Orçamento Familiar'!I98</f>
        <v>0</v>
      </c>
      <c r="R98" s="508">
        <f>Mai!F98</f>
        <v>0</v>
      </c>
      <c r="S98" s="516">
        <f t="shared" si="66"/>
        <v>0</v>
      </c>
      <c r="T98" s="392">
        <f>'Orçamento Familiar'!J98</f>
        <v>0</v>
      </c>
      <c r="U98" s="508">
        <f>Jun!F98</f>
        <v>0</v>
      </c>
      <c r="V98" s="516">
        <f t="shared" si="67"/>
        <v>0</v>
      </c>
      <c r="W98" s="392">
        <f>'Orçamento Familiar'!K98</f>
        <v>0</v>
      </c>
      <c r="X98" s="508">
        <f>Jul!F98</f>
        <v>0</v>
      </c>
      <c r="Y98" s="516">
        <f t="shared" si="68"/>
        <v>0</v>
      </c>
      <c r="Z98" s="392">
        <f>'Orçamento Familiar'!L98</f>
        <v>0</v>
      </c>
      <c r="AA98" s="508">
        <f>Ago!F98</f>
        <v>0</v>
      </c>
      <c r="AB98" s="516">
        <f t="shared" si="69"/>
        <v>0</v>
      </c>
      <c r="AC98" s="392">
        <f>'Orçamento Familiar'!M98</f>
        <v>0</v>
      </c>
      <c r="AD98" s="508">
        <f>Set!F98</f>
        <v>0</v>
      </c>
      <c r="AE98" s="516">
        <f t="shared" si="70"/>
        <v>0</v>
      </c>
      <c r="AF98" s="392">
        <f>'Orçamento Familiar'!N98</f>
        <v>0</v>
      </c>
      <c r="AG98" s="508">
        <f>Out!F98</f>
        <v>0</v>
      </c>
      <c r="AH98" s="516">
        <f t="shared" si="71"/>
        <v>0</v>
      </c>
      <c r="AI98" s="392">
        <f>'Orçamento Familiar'!O98</f>
        <v>0</v>
      </c>
      <c r="AJ98" s="508">
        <f>Nov!F98</f>
        <v>0</v>
      </c>
      <c r="AK98" s="516">
        <f t="shared" si="72"/>
        <v>0</v>
      </c>
      <c r="AL98" s="392">
        <f>'Orçamento Familiar'!P98</f>
        <v>0</v>
      </c>
      <c r="AM98" s="508">
        <f>Dez!F98</f>
        <v>0</v>
      </c>
      <c r="AN98" s="516">
        <f t="shared" si="73"/>
        <v>0</v>
      </c>
      <c r="AO98" s="511">
        <f t="shared" si="74"/>
        <v>0</v>
      </c>
      <c r="AP98" s="512">
        <f t="shared" si="75"/>
        <v>0</v>
      </c>
      <c r="AQ98" s="516">
        <f t="shared" si="76"/>
        <v>0</v>
      </c>
    </row>
    <row r="99" spans="1:43" ht="28.5" customHeight="1" x14ac:dyDescent="0.25">
      <c r="A99" s="620"/>
      <c r="B99" s="311" t="s">
        <v>176</v>
      </c>
      <c r="C99" s="312"/>
      <c r="D99" s="313"/>
      <c r="E99" s="541">
        <f t="shared" ref="E99:AQ99" si="77">SUM(E87:E98)</f>
        <v>190</v>
      </c>
      <c r="F99" s="314">
        <f t="shared" si="77"/>
        <v>408.16999999999996</v>
      </c>
      <c r="G99" s="542">
        <f t="shared" si="77"/>
        <v>218.17</v>
      </c>
      <c r="H99" s="541">
        <f t="shared" si="77"/>
        <v>190</v>
      </c>
      <c r="I99" s="314">
        <f t="shared" si="77"/>
        <v>302.02999999999997</v>
      </c>
      <c r="J99" s="542">
        <f t="shared" si="77"/>
        <v>112.03</v>
      </c>
      <c r="K99" s="541">
        <f t="shared" si="77"/>
        <v>375</v>
      </c>
      <c r="L99" s="314">
        <f t="shared" si="77"/>
        <v>225.67</v>
      </c>
      <c r="M99" s="542">
        <f t="shared" si="77"/>
        <v>-149.32999999999998</v>
      </c>
      <c r="N99" s="541">
        <f t="shared" si="77"/>
        <v>230</v>
      </c>
      <c r="O99" s="314">
        <f t="shared" si="77"/>
        <v>161.38999999999999</v>
      </c>
      <c r="P99" s="542">
        <f t="shared" si="77"/>
        <v>-68.610000000000014</v>
      </c>
      <c r="Q99" s="541">
        <f t="shared" si="77"/>
        <v>180</v>
      </c>
      <c r="R99" s="314">
        <f t="shared" si="77"/>
        <v>0</v>
      </c>
      <c r="S99" s="542">
        <f t="shared" si="77"/>
        <v>-180</v>
      </c>
      <c r="T99" s="541">
        <f t="shared" si="77"/>
        <v>180</v>
      </c>
      <c r="U99" s="314">
        <f t="shared" si="77"/>
        <v>0</v>
      </c>
      <c r="V99" s="542">
        <f t="shared" si="77"/>
        <v>-180</v>
      </c>
      <c r="W99" s="541">
        <f t="shared" si="77"/>
        <v>180</v>
      </c>
      <c r="X99" s="314">
        <f t="shared" si="77"/>
        <v>0</v>
      </c>
      <c r="Y99" s="542">
        <f t="shared" si="77"/>
        <v>-180</v>
      </c>
      <c r="Z99" s="541">
        <f t="shared" si="77"/>
        <v>180</v>
      </c>
      <c r="AA99" s="314">
        <f t="shared" si="77"/>
        <v>0</v>
      </c>
      <c r="AB99" s="542">
        <f t="shared" si="77"/>
        <v>-180</v>
      </c>
      <c r="AC99" s="541">
        <f t="shared" si="77"/>
        <v>180</v>
      </c>
      <c r="AD99" s="314">
        <f t="shared" si="77"/>
        <v>0</v>
      </c>
      <c r="AE99" s="542">
        <f t="shared" si="77"/>
        <v>-180</v>
      </c>
      <c r="AF99" s="541">
        <f t="shared" si="77"/>
        <v>180</v>
      </c>
      <c r="AG99" s="314">
        <f t="shared" si="77"/>
        <v>0</v>
      </c>
      <c r="AH99" s="542">
        <f t="shared" si="77"/>
        <v>-180</v>
      </c>
      <c r="AI99" s="541">
        <f t="shared" si="77"/>
        <v>180</v>
      </c>
      <c r="AJ99" s="314">
        <f t="shared" si="77"/>
        <v>0</v>
      </c>
      <c r="AK99" s="542">
        <f t="shared" si="77"/>
        <v>-180</v>
      </c>
      <c r="AL99" s="541">
        <f t="shared" si="77"/>
        <v>180</v>
      </c>
      <c r="AM99" s="314">
        <f t="shared" si="77"/>
        <v>0</v>
      </c>
      <c r="AN99" s="542">
        <f t="shared" si="77"/>
        <v>-180</v>
      </c>
      <c r="AO99" s="541">
        <f t="shared" si="77"/>
        <v>2425</v>
      </c>
      <c r="AP99" s="314">
        <f t="shared" si="77"/>
        <v>1097.2599999999998</v>
      </c>
      <c r="AQ99" s="542">
        <f t="shared" si="77"/>
        <v>-1327.7400000000002</v>
      </c>
    </row>
    <row r="100" spans="1:43" ht="17.25" customHeight="1" x14ac:dyDescent="0.25">
      <c r="A100" s="620"/>
      <c r="B100" s="311" t="s">
        <v>17</v>
      </c>
      <c r="C100" s="312"/>
      <c r="D100" s="313"/>
      <c r="E100" s="543">
        <f>E99/E16</f>
        <v>2.5145579671784012E-2</v>
      </c>
      <c r="F100" s="316">
        <f>F99/F16</f>
        <v>4.6377684354050673E-2</v>
      </c>
      <c r="G100" s="544"/>
      <c r="H100" s="543">
        <f>H99/H16</f>
        <v>2.5145579671784012E-2</v>
      </c>
      <c r="I100" s="316">
        <f>I99/I16</f>
        <v>3.4325491533128763E-2</v>
      </c>
      <c r="J100" s="544"/>
      <c r="K100" s="543">
        <f>K99/K16</f>
        <v>4.9662296384584824E-2</v>
      </c>
      <c r="L100" s="316">
        <f>L99/L16</f>
        <v>3.7337855724685634E-2</v>
      </c>
      <c r="M100" s="544"/>
      <c r="N100" s="543">
        <f>N99/N16</f>
        <v>3.0459541782545358E-2</v>
      </c>
      <c r="O100" s="316" t="e">
        <f>O99/O16</f>
        <v>#DIV/0!</v>
      </c>
      <c r="P100" s="544"/>
      <c r="Q100" s="543">
        <f>Q99/Q16</f>
        <v>2.3837902264600714E-2</v>
      </c>
      <c r="R100" s="316" t="e">
        <f>R99/R16</f>
        <v>#DIV/0!</v>
      </c>
      <c r="S100" s="544"/>
      <c r="T100" s="543">
        <f>T99/T16</f>
        <v>2.3837902264600714E-2</v>
      </c>
      <c r="U100" s="316" t="e">
        <f>U99/U16</f>
        <v>#DIV/0!</v>
      </c>
      <c r="V100" s="544"/>
      <c r="W100" s="543">
        <f>W99/W16</f>
        <v>2.3837902264600714E-2</v>
      </c>
      <c r="X100" s="316" t="e">
        <f>X99/X16</f>
        <v>#DIV/0!</v>
      </c>
      <c r="Y100" s="544"/>
      <c r="Z100" s="543">
        <f>Z99/Z16</f>
        <v>2.3837902264600714E-2</v>
      </c>
      <c r="AA100" s="316" t="e">
        <f>AA99/AA16</f>
        <v>#DIV/0!</v>
      </c>
      <c r="AB100" s="544"/>
      <c r="AC100" s="543">
        <f>AC99/AC16</f>
        <v>2.3837902264600714E-2</v>
      </c>
      <c r="AD100" s="316" t="e">
        <f>AD99/AD16</f>
        <v>#DIV/0!</v>
      </c>
      <c r="AE100" s="544"/>
      <c r="AF100" s="543">
        <f>AF99/AF16</f>
        <v>2.3837902264600714E-2</v>
      </c>
      <c r="AG100" s="316" t="e">
        <f>AG99/AG16</f>
        <v>#DIV/0!</v>
      </c>
      <c r="AH100" s="544"/>
      <c r="AI100" s="543">
        <f>AI99/AI16</f>
        <v>1.6130477641365715E-2</v>
      </c>
      <c r="AJ100" s="316" t="e">
        <f>AJ99/AJ16</f>
        <v>#DIV/0!</v>
      </c>
      <c r="AK100" s="544"/>
      <c r="AL100" s="543">
        <f>AL99/AL16</f>
        <v>1.6130477641365715E-2</v>
      </c>
      <c r="AM100" s="316" t="e">
        <f>AM99/AM16</f>
        <v>#DIV/0!</v>
      </c>
      <c r="AN100" s="544"/>
      <c r="AO100" s="543">
        <f>AO99/AO16</f>
        <v>2.4785870520656596E-2</v>
      </c>
      <c r="AP100" s="316">
        <f>AP99/AP16</f>
        <v>4.6407545254610036E-2</v>
      </c>
      <c r="AQ100" s="544"/>
    </row>
    <row r="101" spans="1:43" ht="17.25" customHeight="1" x14ac:dyDescent="0.25">
      <c r="A101" s="622" t="s">
        <v>177</v>
      </c>
      <c r="B101" s="598" t="s">
        <v>40</v>
      </c>
      <c r="C101" s="513" t="str">
        <f>'Orçamento Familiar'!C101</f>
        <v>Dízimo</v>
      </c>
      <c r="D101" s="545"/>
      <c r="E101" s="514">
        <f>'Orçamento Familiar'!E101</f>
        <v>700</v>
      </c>
      <c r="F101" s="534">
        <f>Jan!F101</f>
        <v>700</v>
      </c>
      <c r="G101" s="516">
        <f>F101-E101</f>
        <v>0</v>
      </c>
      <c r="H101" s="510">
        <f>'Orçamento Familiar'!F101</f>
        <v>850</v>
      </c>
      <c r="I101" s="508">
        <f>Fev!F101</f>
        <v>850</v>
      </c>
      <c r="J101" s="516">
        <f>I101-H101</f>
        <v>0</v>
      </c>
      <c r="K101" s="392">
        <f>'Orçamento Familiar'!G101</f>
        <v>850</v>
      </c>
      <c r="L101" s="508">
        <f>Mar!F101</f>
        <v>850</v>
      </c>
      <c r="M101" s="516">
        <f>L101-K101</f>
        <v>0</v>
      </c>
      <c r="N101" s="392">
        <f>'Orçamento Familiar'!H101</f>
        <v>850</v>
      </c>
      <c r="O101" s="508">
        <f>Abr!F101</f>
        <v>0</v>
      </c>
      <c r="P101" s="516">
        <f>O101-N101</f>
        <v>-850</v>
      </c>
      <c r="Q101" s="392">
        <f>'Orçamento Familiar'!I101</f>
        <v>850</v>
      </c>
      <c r="R101" s="508">
        <f>Mai!F101</f>
        <v>0</v>
      </c>
      <c r="S101" s="516">
        <f>R101-Q101</f>
        <v>-850</v>
      </c>
      <c r="T101" s="392">
        <f>'Orçamento Familiar'!J101</f>
        <v>850</v>
      </c>
      <c r="U101" s="508">
        <f>Jun!F101</f>
        <v>0</v>
      </c>
      <c r="V101" s="516">
        <f>U101-T101</f>
        <v>-850</v>
      </c>
      <c r="W101" s="392">
        <f>'Orçamento Familiar'!K101</f>
        <v>850</v>
      </c>
      <c r="X101" s="508">
        <f>Jul!F101</f>
        <v>0</v>
      </c>
      <c r="Y101" s="516">
        <f>X101-W101</f>
        <v>-850</v>
      </c>
      <c r="Z101" s="392">
        <f>'Orçamento Familiar'!L101</f>
        <v>850</v>
      </c>
      <c r="AA101" s="508">
        <f>Ago!F101</f>
        <v>0</v>
      </c>
      <c r="AB101" s="516">
        <f>AA101-Z101</f>
        <v>-850</v>
      </c>
      <c r="AC101" s="392">
        <f>'Orçamento Familiar'!M101</f>
        <v>850</v>
      </c>
      <c r="AD101" s="508">
        <f>Set!F101</f>
        <v>0</v>
      </c>
      <c r="AE101" s="516">
        <f>AD101-AC101</f>
        <v>-850</v>
      </c>
      <c r="AF101" s="392">
        <f>'Orçamento Familiar'!N101</f>
        <v>850</v>
      </c>
      <c r="AG101" s="508">
        <f>Out!F101</f>
        <v>0</v>
      </c>
      <c r="AH101" s="516">
        <f>AG101-AF101</f>
        <v>-850</v>
      </c>
      <c r="AI101" s="392">
        <f>'Orçamento Familiar'!O101</f>
        <v>850</v>
      </c>
      <c r="AJ101" s="508">
        <f>Nov!F101</f>
        <v>0</v>
      </c>
      <c r="AK101" s="516">
        <f>AJ101-AI101</f>
        <v>-850</v>
      </c>
      <c r="AL101" s="392">
        <f>'Orçamento Familiar'!P101</f>
        <v>850</v>
      </c>
      <c r="AM101" s="508">
        <f>Dez!F101</f>
        <v>0</v>
      </c>
      <c r="AN101" s="516">
        <f>AM101-AL101</f>
        <v>-850</v>
      </c>
      <c r="AO101" s="511">
        <f t="shared" ref="AO101:AP104" si="78">E101+H101+K101+N101+Q101+T101+W101+Z101+AC101+AF101+AI101+AL101</f>
        <v>10050</v>
      </c>
      <c r="AP101" s="512">
        <f t="shared" si="78"/>
        <v>2400</v>
      </c>
      <c r="AQ101" s="516">
        <f>AP101-AO101</f>
        <v>-7650</v>
      </c>
    </row>
    <row r="102" spans="1:43" ht="17.25" customHeight="1" x14ac:dyDescent="0.25">
      <c r="A102" s="622"/>
      <c r="B102" s="598"/>
      <c r="C102" s="513" t="str">
        <f>'Orçamento Familiar'!C102</f>
        <v>Sacrificial</v>
      </c>
      <c r="D102" s="545"/>
      <c r="E102" s="514">
        <f>'Orçamento Familiar'!E102</f>
        <v>0</v>
      </c>
      <c r="F102" s="534">
        <f>Jan!F102</f>
        <v>0</v>
      </c>
      <c r="G102" s="516">
        <f>F102-E102</f>
        <v>0</v>
      </c>
      <c r="H102" s="510">
        <f>'Orçamento Familiar'!F102</f>
        <v>0</v>
      </c>
      <c r="I102" s="508">
        <f>Fev!F102</f>
        <v>0</v>
      </c>
      <c r="J102" s="516">
        <f>I102-H102</f>
        <v>0</v>
      </c>
      <c r="K102" s="392">
        <f>'Orçamento Familiar'!G102</f>
        <v>0</v>
      </c>
      <c r="L102" s="508">
        <f>Mar!F102</f>
        <v>0</v>
      </c>
      <c r="M102" s="516">
        <f>L102-K102</f>
        <v>0</v>
      </c>
      <c r="N102" s="392">
        <f>'Orçamento Familiar'!H102</f>
        <v>0</v>
      </c>
      <c r="O102" s="508">
        <f>Abr!F102</f>
        <v>0</v>
      </c>
      <c r="P102" s="516">
        <f>O102-N102</f>
        <v>0</v>
      </c>
      <c r="Q102" s="392">
        <f>'Orçamento Familiar'!I102</f>
        <v>0</v>
      </c>
      <c r="R102" s="508">
        <f>Mai!F102</f>
        <v>0</v>
      </c>
      <c r="S102" s="516">
        <f>R102-Q102</f>
        <v>0</v>
      </c>
      <c r="T102" s="392">
        <f>'Orçamento Familiar'!J102</f>
        <v>0</v>
      </c>
      <c r="U102" s="508">
        <f>Jun!F102</f>
        <v>0</v>
      </c>
      <c r="V102" s="516">
        <f>U102-T102</f>
        <v>0</v>
      </c>
      <c r="W102" s="392">
        <f>'Orçamento Familiar'!K102</f>
        <v>0</v>
      </c>
      <c r="X102" s="508">
        <f>Jul!F102</f>
        <v>0</v>
      </c>
      <c r="Y102" s="516">
        <f>X102-W102</f>
        <v>0</v>
      </c>
      <c r="Z102" s="392">
        <f>'Orçamento Familiar'!L102</f>
        <v>0</v>
      </c>
      <c r="AA102" s="508">
        <f>Ago!F102</f>
        <v>0</v>
      </c>
      <c r="AB102" s="516">
        <f>AA102-Z102</f>
        <v>0</v>
      </c>
      <c r="AC102" s="392">
        <f>'Orçamento Familiar'!M102</f>
        <v>0</v>
      </c>
      <c r="AD102" s="508">
        <f>Set!F102</f>
        <v>0</v>
      </c>
      <c r="AE102" s="516">
        <f>AD102-AC102</f>
        <v>0</v>
      </c>
      <c r="AF102" s="392">
        <f>'Orçamento Familiar'!N102</f>
        <v>0</v>
      </c>
      <c r="AG102" s="508">
        <f>Out!F102</f>
        <v>0</v>
      </c>
      <c r="AH102" s="516">
        <f>AG102-AF102</f>
        <v>0</v>
      </c>
      <c r="AI102" s="392">
        <f>'Orçamento Familiar'!O102</f>
        <v>0</v>
      </c>
      <c r="AJ102" s="508">
        <f>Nov!F102</f>
        <v>0</v>
      </c>
      <c r="AK102" s="516">
        <f>AJ102-AI102</f>
        <v>0</v>
      </c>
      <c r="AL102" s="392">
        <f>'Orçamento Familiar'!P102</f>
        <v>0</v>
      </c>
      <c r="AM102" s="508">
        <f>Dez!F102</f>
        <v>0</v>
      </c>
      <c r="AN102" s="516">
        <f>AM102-AL102</f>
        <v>0</v>
      </c>
      <c r="AO102" s="511">
        <f t="shared" si="78"/>
        <v>0</v>
      </c>
      <c r="AP102" s="512">
        <f t="shared" si="78"/>
        <v>0</v>
      </c>
      <c r="AQ102" s="516">
        <f>AP102-AO102</f>
        <v>0</v>
      </c>
    </row>
    <row r="103" spans="1:43" ht="17.25" customHeight="1" x14ac:dyDescent="0.25">
      <c r="A103" s="622"/>
      <c r="B103" s="598"/>
      <c r="C103" s="513" t="str">
        <f>'Orçamento Familiar'!C103</f>
        <v>Doações</v>
      </c>
      <c r="D103" s="506"/>
      <c r="E103" s="514">
        <f>'Orçamento Familiar'!E103</f>
        <v>0</v>
      </c>
      <c r="F103" s="534">
        <f>Jan!F103</f>
        <v>0</v>
      </c>
      <c r="G103" s="516">
        <f>F103-E103</f>
        <v>0</v>
      </c>
      <c r="H103" s="510">
        <f>'Orçamento Familiar'!F103</f>
        <v>0</v>
      </c>
      <c r="I103" s="508">
        <f>Fev!F103</f>
        <v>0</v>
      </c>
      <c r="J103" s="516">
        <f>I103-H103</f>
        <v>0</v>
      </c>
      <c r="K103" s="392">
        <f>'Orçamento Familiar'!G103</f>
        <v>0</v>
      </c>
      <c r="L103" s="508">
        <f>Mar!F103</f>
        <v>0</v>
      </c>
      <c r="M103" s="516">
        <f>L103-K103</f>
        <v>0</v>
      </c>
      <c r="N103" s="392">
        <f>'Orçamento Familiar'!H103</f>
        <v>0</v>
      </c>
      <c r="O103" s="508">
        <f>Abr!F103</f>
        <v>0</v>
      </c>
      <c r="P103" s="516">
        <f>O103-N103</f>
        <v>0</v>
      </c>
      <c r="Q103" s="392">
        <f>'Orçamento Familiar'!I103</f>
        <v>0</v>
      </c>
      <c r="R103" s="508">
        <f>Mai!F103</f>
        <v>0</v>
      </c>
      <c r="S103" s="516">
        <f>R103-Q103</f>
        <v>0</v>
      </c>
      <c r="T103" s="392">
        <f>'Orçamento Familiar'!J103</f>
        <v>0</v>
      </c>
      <c r="U103" s="508">
        <f>Jun!F103</f>
        <v>0</v>
      </c>
      <c r="V103" s="516">
        <f>U103-T103</f>
        <v>0</v>
      </c>
      <c r="W103" s="392">
        <f>'Orçamento Familiar'!K103</f>
        <v>0</v>
      </c>
      <c r="X103" s="508">
        <f>Jul!F103</f>
        <v>0</v>
      </c>
      <c r="Y103" s="516">
        <f>X103-W103</f>
        <v>0</v>
      </c>
      <c r="Z103" s="392">
        <f>'Orçamento Familiar'!L103</f>
        <v>0</v>
      </c>
      <c r="AA103" s="508">
        <f>Ago!F103</f>
        <v>0</v>
      </c>
      <c r="AB103" s="516">
        <f>AA103-Z103</f>
        <v>0</v>
      </c>
      <c r="AC103" s="392">
        <f>'Orçamento Familiar'!M103</f>
        <v>0</v>
      </c>
      <c r="AD103" s="508">
        <f>Set!F103</f>
        <v>0</v>
      </c>
      <c r="AE103" s="516">
        <f>AD103-AC103</f>
        <v>0</v>
      </c>
      <c r="AF103" s="392">
        <f>'Orçamento Familiar'!N103</f>
        <v>0</v>
      </c>
      <c r="AG103" s="508">
        <f>Out!F103</f>
        <v>0</v>
      </c>
      <c r="AH103" s="516">
        <f>AG103-AF103</f>
        <v>0</v>
      </c>
      <c r="AI103" s="392">
        <f>'Orçamento Familiar'!O103</f>
        <v>0</v>
      </c>
      <c r="AJ103" s="508">
        <f>Nov!F103</f>
        <v>0</v>
      </c>
      <c r="AK103" s="516">
        <f>AJ103-AI103</f>
        <v>0</v>
      </c>
      <c r="AL103" s="392">
        <f>'Orçamento Familiar'!P103</f>
        <v>0</v>
      </c>
      <c r="AM103" s="508">
        <f>Dez!F103</f>
        <v>0</v>
      </c>
      <c r="AN103" s="516">
        <f>AM103-AL103</f>
        <v>0</v>
      </c>
      <c r="AO103" s="511">
        <f t="shared" si="78"/>
        <v>0</v>
      </c>
      <c r="AP103" s="512">
        <f t="shared" si="78"/>
        <v>0</v>
      </c>
      <c r="AQ103" s="516">
        <f>AP103-AO103</f>
        <v>0</v>
      </c>
    </row>
    <row r="104" spans="1:43" ht="17.25" customHeight="1" x14ac:dyDescent="0.25">
      <c r="A104" s="622"/>
      <c r="B104" s="598"/>
      <c r="C104" s="513">
        <f>'Orçamento Familiar'!C104</f>
        <v>0</v>
      </c>
      <c r="D104" s="506"/>
      <c r="E104" s="514">
        <f>'Orçamento Familiar'!E104</f>
        <v>0</v>
      </c>
      <c r="F104" s="534">
        <f>Jan!F104</f>
        <v>0</v>
      </c>
      <c r="G104" s="516">
        <f>F104-E104</f>
        <v>0</v>
      </c>
      <c r="H104" s="510">
        <f>'Orçamento Familiar'!F104</f>
        <v>0</v>
      </c>
      <c r="I104" s="508">
        <f>Fev!F104</f>
        <v>0</v>
      </c>
      <c r="J104" s="516">
        <f>I104-H104</f>
        <v>0</v>
      </c>
      <c r="K104" s="392">
        <f>'Orçamento Familiar'!G104</f>
        <v>0</v>
      </c>
      <c r="L104" s="508">
        <f>Mar!F104</f>
        <v>0</v>
      </c>
      <c r="M104" s="516">
        <f>L104-K104</f>
        <v>0</v>
      </c>
      <c r="N104" s="392">
        <f>'Orçamento Familiar'!H104</f>
        <v>0</v>
      </c>
      <c r="O104" s="508">
        <f>Abr!F104</f>
        <v>0</v>
      </c>
      <c r="P104" s="516">
        <f>O104-N104</f>
        <v>0</v>
      </c>
      <c r="Q104" s="392">
        <f>'Orçamento Familiar'!I104</f>
        <v>0</v>
      </c>
      <c r="R104" s="508">
        <f>Mai!F104</f>
        <v>0</v>
      </c>
      <c r="S104" s="516">
        <f>R104-Q104</f>
        <v>0</v>
      </c>
      <c r="T104" s="392">
        <f>'Orçamento Familiar'!J104</f>
        <v>0</v>
      </c>
      <c r="U104" s="508">
        <f>Jun!F104</f>
        <v>0</v>
      </c>
      <c r="V104" s="516">
        <f>U104-T104</f>
        <v>0</v>
      </c>
      <c r="W104" s="392">
        <f>'Orçamento Familiar'!K104</f>
        <v>0</v>
      </c>
      <c r="X104" s="508">
        <f>Jul!F104</f>
        <v>0</v>
      </c>
      <c r="Y104" s="516">
        <f>X104-W104</f>
        <v>0</v>
      </c>
      <c r="Z104" s="392">
        <f>'Orçamento Familiar'!L104</f>
        <v>0</v>
      </c>
      <c r="AA104" s="508">
        <f>Ago!F104</f>
        <v>0</v>
      </c>
      <c r="AB104" s="516">
        <f>AA104-Z104</f>
        <v>0</v>
      </c>
      <c r="AC104" s="392">
        <f>'Orçamento Familiar'!M104</f>
        <v>0</v>
      </c>
      <c r="AD104" s="508">
        <f>Set!F104</f>
        <v>0</v>
      </c>
      <c r="AE104" s="516">
        <f>AD104-AC104</f>
        <v>0</v>
      </c>
      <c r="AF104" s="392">
        <f>'Orçamento Familiar'!N104</f>
        <v>0</v>
      </c>
      <c r="AG104" s="508">
        <f>Out!F104</f>
        <v>0</v>
      </c>
      <c r="AH104" s="516">
        <f>AG104-AF104</f>
        <v>0</v>
      </c>
      <c r="AI104" s="392">
        <f>'Orçamento Familiar'!O104</f>
        <v>0</v>
      </c>
      <c r="AJ104" s="508">
        <f>Nov!F104</f>
        <v>0</v>
      </c>
      <c r="AK104" s="516">
        <f>AJ104-AI104</f>
        <v>0</v>
      </c>
      <c r="AL104" s="392">
        <f>'Orçamento Familiar'!P104</f>
        <v>0</v>
      </c>
      <c r="AM104" s="508">
        <f>Dez!F104</f>
        <v>0</v>
      </c>
      <c r="AN104" s="516">
        <f>AM104-AL104</f>
        <v>0</v>
      </c>
      <c r="AO104" s="511">
        <f t="shared" si="78"/>
        <v>0</v>
      </c>
      <c r="AP104" s="512">
        <f t="shared" si="78"/>
        <v>0</v>
      </c>
      <c r="AQ104" s="516">
        <f>AP104-AO104</f>
        <v>0</v>
      </c>
    </row>
    <row r="105" spans="1:43" ht="17.25" customHeight="1" x14ac:dyDescent="0.25">
      <c r="A105" s="622"/>
      <c r="B105" s="319" t="s">
        <v>180</v>
      </c>
      <c r="C105" s="320"/>
      <c r="D105" s="321"/>
      <c r="E105" s="546">
        <f t="shared" ref="E105:AQ105" si="79">SUM(E101:E104)</f>
        <v>700</v>
      </c>
      <c r="F105" s="322">
        <f t="shared" si="79"/>
        <v>700</v>
      </c>
      <c r="G105" s="547">
        <f t="shared" si="79"/>
        <v>0</v>
      </c>
      <c r="H105" s="546">
        <f t="shared" si="79"/>
        <v>850</v>
      </c>
      <c r="I105" s="322">
        <f t="shared" si="79"/>
        <v>850</v>
      </c>
      <c r="J105" s="547">
        <f t="shared" si="79"/>
        <v>0</v>
      </c>
      <c r="K105" s="546">
        <f t="shared" si="79"/>
        <v>850</v>
      </c>
      <c r="L105" s="322">
        <f t="shared" si="79"/>
        <v>850</v>
      </c>
      <c r="M105" s="547">
        <f t="shared" si="79"/>
        <v>0</v>
      </c>
      <c r="N105" s="546">
        <f t="shared" si="79"/>
        <v>850</v>
      </c>
      <c r="O105" s="322">
        <f t="shared" si="79"/>
        <v>0</v>
      </c>
      <c r="P105" s="547">
        <f t="shared" si="79"/>
        <v>-850</v>
      </c>
      <c r="Q105" s="546">
        <f t="shared" si="79"/>
        <v>850</v>
      </c>
      <c r="R105" s="322">
        <f t="shared" si="79"/>
        <v>0</v>
      </c>
      <c r="S105" s="547">
        <f t="shared" si="79"/>
        <v>-850</v>
      </c>
      <c r="T105" s="546">
        <f t="shared" si="79"/>
        <v>850</v>
      </c>
      <c r="U105" s="322">
        <f t="shared" si="79"/>
        <v>0</v>
      </c>
      <c r="V105" s="547">
        <f t="shared" si="79"/>
        <v>-850</v>
      </c>
      <c r="W105" s="546">
        <f t="shared" si="79"/>
        <v>850</v>
      </c>
      <c r="X105" s="322">
        <f t="shared" si="79"/>
        <v>0</v>
      </c>
      <c r="Y105" s="547">
        <f t="shared" si="79"/>
        <v>-850</v>
      </c>
      <c r="Z105" s="546">
        <f t="shared" si="79"/>
        <v>850</v>
      </c>
      <c r="AA105" s="322">
        <f t="shared" si="79"/>
        <v>0</v>
      </c>
      <c r="AB105" s="547">
        <f t="shared" si="79"/>
        <v>-850</v>
      </c>
      <c r="AC105" s="546">
        <f t="shared" si="79"/>
        <v>850</v>
      </c>
      <c r="AD105" s="322">
        <f t="shared" si="79"/>
        <v>0</v>
      </c>
      <c r="AE105" s="547">
        <f t="shared" si="79"/>
        <v>-850</v>
      </c>
      <c r="AF105" s="546">
        <f t="shared" si="79"/>
        <v>850</v>
      </c>
      <c r="AG105" s="322">
        <f t="shared" si="79"/>
        <v>0</v>
      </c>
      <c r="AH105" s="547">
        <f t="shared" si="79"/>
        <v>-850</v>
      </c>
      <c r="AI105" s="546">
        <f t="shared" si="79"/>
        <v>850</v>
      </c>
      <c r="AJ105" s="322">
        <f t="shared" si="79"/>
        <v>0</v>
      </c>
      <c r="AK105" s="547">
        <f t="shared" si="79"/>
        <v>-850</v>
      </c>
      <c r="AL105" s="546">
        <f t="shared" si="79"/>
        <v>850</v>
      </c>
      <c r="AM105" s="322">
        <f t="shared" si="79"/>
        <v>0</v>
      </c>
      <c r="AN105" s="547">
        <f t="shared" si="79"/>
        <v>-850</v>
      </c>
      <c r="AO105" s="546">
        <f t="shared" si="79"/>
        <v>10050</v>
      </c>
      <c r="AP105" s="322">
        <f t="shared" si="79"/>
        <v>2400</v>
      </c>
      <c r="AQ105" s="547">
        <f t="shared" si="79"/>
        <v>-7650</v>
      </c>
    </row>
    <row r="106" spans="1:43" ht="17.25" customHeight="1" x14ac:dyDescent="0.25">
      <c r="A106" s="622"/>
      <c r="B106" s="319" t="s">
        <v>17</v>
      </c>
      <c r="C106" s="320"/>
      <c r="D106" s="321"/>
      <c r="E106" s="548">
        <f>E105/E16</f>
        <v>9.2641609317099E-2</v>
      </c>
      <c r="F106" s="324">
        <f>F105/F16</f>
        <v>7.9536416316327685E-2</v>
      </c>
      <c r="G106" s="549"/>
      <c r="H106" s="548">
        <f>H105/H16</f>
        <v>0.11249338274219163</v>
      </c>
      <c r="I106" s="324">
        <f>I105/I16</f>
        <v>9.6601886578020227E-2</v>
      </c>
      <c r="J106" s="549"/>
      <c r="K106" s="548">
        <f>K105/K16</f>
        <v>0.11256787180505894</v>
      </c>
      <c r="L106" s="324">
        <f>L105/L16</f>
        <v>0.14063534083388485</v>
      </c>
      <c r="M106" s="549"/>
      <c r="N106" s="548">
        <f>N105/N16</f>
        <v>0.11256787180505894</v>
      </c>
      <c r="O106" s="324" t="e">
        <f>O105/O16</f>
        <v>#DIV/0!</v>
      </c>
      <c r="P106" s="549"/>
      <c r="Q106" s="548">
        <f>Q105/Q16</f>
        <v>0.11256787180505894</v>
      </c>
      <c r="R106" s="324" t="e">
        <f>R105/R16</f>
        <v>#DIV/0!</v>
      </c>
      <c r="S106" s="549"/>
      <c r="T106" s="548">
        <f>T105/T16</f>
        <v>0.11256787180505894</v>
      </c>
      <c r="U106" s="324" t="e">
        <f>U105/U16</f>
        <v>#DIV/0!</v>
      </c>
      <c r="V106" s="549"/>
      <c r="W106" s="548">
        <f>W105/W16</f>
        <v>0.11256787180505894</v>
      </c>
      <c r="X106" s="324" t="e">
        <f>X105/X16</f>
        <v>#DIV/0!</v>
      </c>
      <c r="Y106" s="549"/>
      <c r="Z106" s="548">
        <f>Z105/Z16</f>
        <v>0.11256787180505894</v>
      </c>
      <c r="AA106" s="324" t="e">
        <f>AA105/AA16</f>
        <v>#DIV/0!</v>
      </c>
      <c r="AB106" s="549"/>
      <c r="AC106" s="548">
        <f>AC105/AC16</f>
        <v>0.11256787180505894</v>
      </c>
      <c r="AD106" s="324" t="e">
        <f>AD105/AD16</f>
        <v>#DIV/0!</v>
      </c>
      <c r="AE106" s="549"/>
      <c r="AF106" s="548">
        <f>AF105/AF16</f>
        <v>0.11256787180505894</v>
      </c>
      <c r="AG106" s="324" t="e">
        <f>AG105/AG16</f>
        <v>#DIV/0!</v>
      </c>
      <c r="AH106" s="549"/>
      <c r="AI106" s="548">
        <f>AI105/AI16</f>
        <v>7.6171699973115875E-2</v>
      </c>
      <c r="AJ106" s="324" t="e">
        <f>AJ105/AJ16</f>
        <v>#DIV/0!</v>
      </c>
      <c r="AK106" s="549"/>
      <c r="AL106" s="548">
        <f>AL105/AL16</f>
        <v>7.6171699973115875E-2</v>
      </c>
      <c r="AM106" s="324" t="e">
        <f>AM105/AM16</f>
        <v>#DIV/0!</v>
      </c>
      <c r="AN106" s="549"/>
      <c r="AO106" s="548">
        <f>AO105/AO16</f>
        <v>0.10272082421962836</v>
      </c>
      <c r="AP106" s="324">
        <f>AP105/AP16</f>
        <v>0.10150566739976315</v>
      </c>
      <c r="AQ106" s="549"/>
    </row>
    <row r="107" spans="1:43" ht="17.25" customHeight="1" x14ac:dyDescent="0.25">
      <c r="A107" s="623" t="s">
        <v>181</v>
      </c>
      <c r="B107" s="624" t="s">
        <v>182</v>
      </c>
      <c r="C107" s="513" t="str">
        <f>'Orçamento Familiar'!C107</f>
        <v>Dividas antigas</v>
      </c>
      <c r="D107" s="506"/>
      <c r="E107" s="514">
        <f>'Orçamento Familiar'!E107</f>
        <v>0</v>
      </c>
      <c r="F107" s="534">
        <f>Jan!F107</f>
        <v>0</v>
      </c>
      <c r="G107" s="516">
        <f>F107-E107</f>
        <v>0</v>
      </c>
      <c r="H107" s="510">
        <f>'Orçamento Familiar'!F107</f>
        <v>0</v>
      </c>
      <c r="I107" s="508">
        <f>Fev!F107</f>
        <v>0</v>
      </c>
      <c r="J107" s="516">
        <f>I107-H107</f>
        <v>0</v>
      </c>
      <c r="K107" s="392">
        <f>'Orçamento Familiar'!G107</f>
        <v>0</v>
      </c>
      <c r="L107" s="508">
        <f>Mar!F107</f>
        <v>0</v>
      </c>
      <c r="M107" s="516">
        <f>L107-K107</f>
        <v>0</v>
      </c>
      <c r="N107" s="392">
        <f>'Orçamento Familiar'!H107</f>
        <v>0</v>
      </c>
      <c r="O107" s="508">
        <f>Abr!F107</f>
        <v>0</v>
      </c>
      <c r="P107" s="516">
        <f>O107-N107</f>
        <v>0</v>
      </c>
      <c r="Q107" s="392">
        <f>'Orçamento Familiar'!I107</f>
        <v>0</v>
      </c>
      <c r="R107" s="508">
        <f>Mai!F107</f>
        <v>0</v>
      </c>
      <c r="S107" s="516">
        <f>R107-Q107</f>
        <v>0</v>
      </c>
      <c r="T107" s="392">
        <f>'Orçamento Familiar'!J107</f>
        <v>0</v>
      </c>
      <c r="U107" s="508">
        <f>Jun!F107</f>
        <v>0</v>
      </c>
      <c r="V107" s="516">
        <f>U107-T107</f>
        <v>0</v>
      </c>
      <c r="W107" s="392">
        <f>'Orçamento Familiar'!K107</f>
        <v>0</v>
      </c>
      <c r="X107" s="508">
        <f>Jul!F107</f>
        <v>0</v>
      </c>
      <c r="Y107" s="516">
        <f>X107-W107</f>
        <v>0</v>
      </c>
      <c r="Z107" s="392">
        <f>'Orçamento Familiar'!L107</f>
        <v>0</v>
      </c>
      <c r="AA107" s="508">
        <f>Ago!F107</f>
        <v>0</v>
      </c>
      <c r="AB107" s="516">
        <f>AA107-Z107</f>
        <v>0</v>
      </c>
      <c r="AC107" s="392">
        <f>'Orçamento Familiar'!M107</f>
        <v>0</v>
      </c>
      <c r="AD107" s="508">
        <f>Set!F107</f>
        <v>0</v>
      </c>
      <c r="AE107" s="516">
        <f>AD107-AC107</f>
        <v>0</v>
      </c>
      <c r="AF107" s="392">
        <f>'Orçamento Familiar'!N107</f>
        <v>0</v>
      </c>
      <c r="AG107" s="508">
        <f>Out!F107</f>
        <v>0</v>
      </c>
      <c r="AH107" s="516">
        <f>AG107-AF107</f>
        <v>0</v>
      </c>
      <c r="AI107" s="392">
        <f>'Orçamento Familiar'!O107</f>
        <v>0</v>
      </c>
      <c r="AJ107" s="508">
        <f>Nov!F107</f>
        <v>0</v>
      </c>
      <c r="AK107" s="516">
        <f>AJ107-AI107</f>
        <v>0</v>
      </c>
      <c r="AL107" s="392">
        <f>'Orçamento Familiar'!P107</f>
        <v>0</v>
      </c>
      <c r="AM107" s="508">
        <f>Dez!F107</f>
        <v>0</v>
      </c>
      <c r="AN107" s="516">
        <f>AM107-AL107</f>
        <v>0</v>
      </c>
      <c r="AO107" s="511">
        <f t="shared" ref="AO107:AP110" si="80">E107+H107+K107+N107+Q107+T107+W107+Z107+AC107+AF107+AI107+AL107</f>
        <v>0</v>
      </c>
      <c r="AP107" s="512">
        <f t="shared" si="80"/>
        <v>0</v>
      </c>
      <c r="AQ107" s="516">
        <f>AP107-AO107</f>
        <v>0</v>
      </c>
    </row>
    <row r="108" spans="1:43" ht="17.25" customHeight="1" x14ac:dyDescent="0.25">
      <c r="A108" s="623"/>
      <c r="B108" s="624"/>
      <c r="C108" s="513">
        <f>'Orçamento Familiar'!C108</f>
        <v>0</v>
      </c>
      <c r="D108" s="506"/>
      <c r="E108" s="514">
        <f>'Orçamento Familiar'!E108</f>
        <v>0</v>
      </c>
      <c r="F108" s="534">
        <f>Jan!F108</f>
        <v>0</v>
      </c>
      <c r="G108" s="516">
        <f>F108-E108</f>
        <v>0</v>
      </c>
      <c r="H108" s="510">
        <f>'Orçamento Familiar'!F108</f>
        <v>0</v>
      </c>
      <c r="I108" s="508">
        <f>Fev!F108</f>
        <v>0</v>
      </c>
      <c r="J108" s="516">
        <f>I108-H108</f>
        <v>0</v>
      </c>
      <c r="K108" s="392">
        <f>'Orçamento Familiar'!G108</f>
        <v>0</v>
      </c>
      <c r="L108" s="508">
        <f>Mar!F108</f>
        <v>0</v>
      </c>
      <c r="M108" s="516">
        <f>L108-K108</f>
        <v>0</v>
      </c>
      <c r="N108" s="392">
        <f>'Orçamento Familiar'!H108</f>
        <v>0</v>
      </c>
      <c r="O108" s="508">
        <f>Abr!F108</f>
        <v>0</v>
      </c>
      <c r="P108" s="516">
        <f>O108-N108</f>
        <v>0</v>
      </c>
      <c r="Q108" s="392">
        <f>'Orçamento Familiar'!I108</f>
        <v>0</v>
      </c>
      <c r="R108" s="508">
        <f>Mai!F108</f>
        <v>0</v>
      </c>
      <c r="S108" s="516">
        <f>R108-Q108</f>
        <v>0</v>
      </c>
      <c r="T108" s="392">
        <f>'Orçamento Familiar'!J108</f>
        <v>0</v>
      </c>
      <c r="U108" s="508">
        <f>Jun!F108</f>
        <v>0</v>
      </c>
      <c r="V108" s="516">
        <f>U108-T108</f>
        <v>0</v>
      </c>
      <c r="W108" s="392">
        <f>'Orçamento Familiar'!K108</f>
        <v>0</v>
      </c>
      <c r="X108" s="508">
        <f>Jul!F108</f>
        <v>0</v>
      </c>
      <c r="Y108" s="516">
        <f>X108-W108</f>
        <v>0</v>
      </c>
      <c r="Z108" s="392">
        <f>'Orçamento Familiar'!L108</f>
        <v>0</v>
      </c>
      <c r="AA108" s="508">
        <f>Ago!F108</f>
        <v>0</v>
      </c>
      <c r="AB108" s="516">
        <f>AA108-Z108</f>
        <v>0</v>
      </c>
      <c r="AC108" s="392">
        <f>'Orçamento Familiar'!M108</f>
        <v>0</v>
      </c>
      <c r="AD108" s="508">
        <f>Set!F108</f>
        <v>0</v>
      </c>
      <c r="AE108" s="516">
        <f>AD108-AC108</f>
        <v>0</v>
      </c>
      <c r="AF108" s="392">
        <f>'Orçamento Familiar'!N108</f>
        <v>0</v>
      </c>
      <c r="AG108" s="508">
        <f>Out!F108</f>
        <v>0</v>
      </c>
      <c r="AH108" s="516">
        <f>AG108-AF108</f>
        <v>0</v>
      </c>
      <c r="AI108" s="392">
        <f>'Orçamento Familiar'!O108</f>
        <v>0</v>
      </c>
      <c r="AJ108" s="508">
        <f>Nov!F108</f>
        <v>0</v>
      </c>
      <c r="AK108" s="516">
        <f>AJ108-AI108</f>
        <v>0</v>
      </c>
      <c r="AL108" s="392">
        <f>'Orçamento Familiar'!P108</f>
        <v>0</v>
      </c>
      <c r="AM108" s="508">
        <f>Dez!F108</f>
        <v>0</v>
      </c>
      <c r="AN108" s="516">
        <f>AM108-AL108</f>
        <v>0</v>
      </c>
      <c r="AO108" s="511">
        <f t="shared" si="80"/>
        <v>0</v>
      </c>
      <c r="AP108" s="512">
        <f t="shared" si="80"/>
        <v>0</v>
      </c>
      <c r="AQ108" s="516">
        <f>AP108-AO108</f>
        <v>0</v>
      </c>
    </row>
    <row r="109" spans="1:43" ht="17.25" customHeight="1" x14ac:dyDescent="0.25">
      <c r="A109" s="623"/>
      <c r="B109" s="624"/>
      <c r="C109" s="513">
        <f>'Orçamento Familiar'!C109</f>
        <v>0</v>
      </c>
      <c r="D109" s="506"/>
      <c r="E109" s="514">
        <f>'Orçamento Familiar'!E109</f>
        <v>0</v>
      </c>
      <c r="F109" s="534">
        <f>Jan!F109</f>
        <v>0</v>
      </c>
      <c r="G109" s="516">
        <f>F109-E109</f>
        <v>0</v>
      </c>
      <c r="H109" s="510">
        <f>'Orçamento Familiar'!F109</f>
        <v>0</v>
      </c>
      <c r="I109" s="508">
        <f>Fev!F109</f>
        <v>0</v>
      </c>
      <c r="J109" s="516">
        <f>I109-H109</f>
        <v>0</v>
      </c>
      <c r="K109" s="392">
        <f>'Orçamento Familiar'!G109</f>
        <v>0</v>
      </c>
      <c r="L109" s="508">
        <f>Mar!F109</f>
        <v>0</v>
      </c>
      <c r="M109" s="516">
        <f>L109-K109</f>
        <v>0</v>
      </c>
      <c r="N109" s="392">
        <f>'Orçamento Familiar'!H109</f>
        <v>0</v>
      </c>
      <c r="O109" s="508">
        <f>Abr!F109</f>
        <v>0</v>
      </c>
      <c r="P109" s="516">
        <f>O109-N109</f>
        <v>0</v>
      </c>
      <c r="Q109" s="392">
        <f>'Orçamento Familiar'!I109</f>
        <v>0</v>
      </c>
      <c r="R109" s="508">
        <f>Mai!F109</f>
        <v>0</v>
      </c>
      <c r="S109" s="516">
        <f>R109-Q109</f>
        <v>0</v>
      </c>
      <c r="T109" s="392">
        <f>'Orçamento Familiar'!J109</f>
        <v>0</v>
      </c>
      <c r="U109" s="508">
        <f>Jun!F109</f>
        <v>0</v>
      </c>
      <c r="V109" s="516">
        <f>U109-T109</f>
        <v>0</v>
      </c>
      <c r="W109" s="392">
        <f>'Orçamento Familiar'!K109</f>
        <v>0</v>
      </c>
      <c r="X109" s="508">
        <f>Jul!F109</f>
        <v>0</v>
      </c>
      <c r="Y109" s="516">
        <f>X109-W109</f>
        <v>0</v>
      </c>
      <c r="Z109" s="392">
        <f>'Orçamento Familiar'!L109</f>
        <v>0</v>
      </c>
      <c r="AA109" s="508">
        <f>Ago!F109</f>
        <v>0</v>
      </c>
      <c r="AB109" s="516">
        <f>AA109-Z109</f>
        <v>0</v>
      </c>
      <c r="AC109" s="392">
        <f>'Orçamento Familiar'!M109</f>
        <v>0</v>
      </c>
      <c r="AD109" s="508">
        <f>Set!F109</f>
        <v>0</v>
      </c>
      <c r="AE109" s="516">
        <f>AD109-AC109</f>
        <v>0</v>
      </c>
      <c r="AF109" s="392">
        <f>'Orçamento Familiar'!N109</f>
        <v>0</v>
      </c>
      <c r="AG109" s="508">
        <f>Out!F109</f>
        <v>0</v>
      </c>
      <c r="AH109" s="516">
        <f>AG109-AF109</f>
        <v>0</v>
      </c>
      <c r="AI109" s="392">
        <f>'Orçamento Familiar'!O109</f>
        <v>0</v>
      </c>
      <c r="AJ109" s="508">
        <f>Nov!F109</f>
        <v>0</v>
      </c>
      <c r="AK109" s="516">
        <f>AJ109-AI109</f>
        <v>0</v>
      </c>
      <c r="AL109" s="392">
        <f>'Orçamento Familiar'!P109</f>
        <v>0</v>
      </c>
      <c r="AM109" s="508">
        <f>Dez!F109</f>
        <v>0</v>
      </c>
      <c r="AN109" s="516">
        <f>AM109-AL109</f>
        <v>0</v>
      </c>
      <c r="AO109" s="511">
        <f t="shared" si="80"/>
        <v>0</v>
      </c>
      <c r="AP109" s="512">
        <f t="shared" si="80"/>
        <v>0</v>
      </c>
      <c r="AQ109" s="516">
        <f>AP109-AO109</f>
        <v>0</v>
      </c>
    </row>
    <row r="110" spans="1:43" ht="17.25" customHeight="1" x14ac:dyDescent="0.25">
      <c r="A110" s="623"/>
      <c r="B110" s="624"/>
      <c r="C110" s="513">
        <f>'Orçamento Familiar'!C110</f>
        <v>0</v>
      </c>
      <c r="D110" s="506"/>
      <c r="E110" s="514">
        <f>'Orçamento Familiar'!E110</f>
        <v>0</v>
      </c>
      <c r="F110" s="534">
        <f>Jan!F110</f>
        <v>0</v>
      </c>
      <c r="G110" s="516">
        <f>F110-E110</f>
        <v>0</v>
      </c>
      <c r="H110" s="510">
        <f>'Orçamento Familiar'!F110</f>
        <v>0</v>
      </c>
      <c r="I110" s="508">
        <f>Fev!F110</f>
        <v>0</v>
      </c>
      <c r="J110" s="516">
        <f>I110-H110</f>
        <v>0</v>
      </c>
      <c r="K110" s="392">
        <f>'Orçamento Familiar'!G110</f>
        <v>0</v>
      </c>
      <c r="L110" s="508">
        <f>Mar!F110</f>
        <v>0</v>
      </c>
      <c r="M110" s="516">
        <f>L110-K110</f>
        <v>0</v>
      </c>
      <c r="N110" s="392">
        <f>'Orçamento Familiar'!H110</f>
        <v>0</v>
      </c>
      <c r="O110" s="508">
        <f>Abr!F110</f>
        <v>0</v>
      </c>
      <c r="P110" s="516">
        <f>O110-N110</f>
        <v>0</v>
      </c>
      <c r="Q110" s="392">
        <f>'Orçamento Familiar'!I110</f>
        <v>0</v>
      </c>
      <c r="R110" s="508">
        <f>Mai!F110</f>
        <v>0</v>
      </c>
      <c r="S110" s="516">
        <f>R110-Q110</f>
        <v>0</v>
      </c>
      <c r="T110" s="392">
        <f>'Orçamento Familiar'!J110</f>
        <v>0</v>
      </c>
      <c r="U110" s="508">
        <f>Jun!F110</f>
        <v>0</v>
      </c>
      <c r="V110" s="516">
        <f>U110-T110</f>
        <v>0</v>
      </c>
      <c r="W110" s="392">
        <f>'Orçamento Familiar'!K110</f>
        <v>0</v>
      </c>
      <c r="X110" s="508">
        <f>Jul!F110</f>
        <v>0</v>
      </c>
      <c r="Y110" s="516">
        <f>X110-W110</f>
        <v>0</v>
      </c>
      <c r="Z110" s="392">
        <f>'Orçamento Familiar'!L110</f>
        <v>0</v>
      </c>
      <c r="AA110" s="508">
        <f>Ago!F110</f>
        <v>0</v>
      </c>
      <c r="AB110" s="516">
        <f>AA110-Z110</f>
        <v>0</v>
      </c>
      <c r="AC110" s="392">
        <f>'Orçamento Familiar'!M110</f>
        <v>0</v>
      </c>
      <c r="AD110" s="508">
        <f>Set!F110</f>
        <v>0</v>
      </c>
      <c r="AE110" s="516">
        <f>AD110-AC110</f>
        <v>0</v>
      </c>
      <c r="AF110" s="392">
        <f>'Orçamento Familiar'!N110</f>
        <v>0</v>
      </c>
      <c r="AG110" s="508">
        <f>Out!F110</f>
        <v>0</v>
      </c>
      <c r="AH110" s="516">
        <f>AG110-AF110</f>
        <v>0</v>
      </c>
      <c r="AI110" s="392">
        <f>'Orçamento Familiar'!O110</f>
        <v>0</v>
      </c>
      <c r="AJ110" s="508">
        <f>Nov!F110</f>
        <v>0</v>
      </c>
      <c r="AK110" s="516">
        <f>AJ110-AI110</f>
        <v>0</v>
      </c>
      <c r="AL110" s="392">
        <f>'Orçamento Familiar'!P110</f>
        <v>0</v>
      </c>
      <c r="AM110" s="508">
        <f>Dez!F110</f>
        <v>0</v>
      </c>
      <c r="AN110" s="516">
        <f>AM110-AL110</f>
        <v>0</v>
      </c>
      <c r="AO110" s="511">
        <f t="shared" si="80"/>
        <v>0</v>
      </c>
      <c r="AP110" s="512">
        <f t="shared" si="80"/>
        <v>0</v>
      </c>
      <c r="AQ110" s="516">
        <f>AP110-AO110</f>
        <v>0</v>
      </c>
    </row>
    <row r="111" spans="1:43" ht="17.25" customHeight="1" x14ac:dyDescent="0.25">
      <c r="A111" s="623"/>
      <c r="B111" s="326" t="s">
        <v>183</v>
      </c>
      <c r="C111" s="327"/>
      <c r="D111" s="328"/>
      <c r="E111" s="550">
        <f t="shared" ref="E111:AQ111" si="81">SUM(E107:E110)</f>
        <v>0</v>
      </c>
      <c r="F111" s="329">
        <f t="shared" si="81"/>
        <v>0</v>
      </c>
      <c r="G111" s="551">
        <f t="shared" si="81"/>
        <v>0</v>
      </c>
      <c r="H111" s="330">
        <f t="shared" si="81"/>
        <v>0</v>
      </c>
      <c r="I111" s="329">
        <f t="shared" si="81"/>
        <v>0</v>
      </c>
      <c r="J111" s="551">
        <f t="shared" si="81"/>
        <v>0</v>
      </c>
      <c r="K111" s="551">
        <f t="shared" si="81"/>
        <v>0</v>
      </c>
      <c r="L111" s="329">
        <f t="shared" si="81"/>
        <v>0</v>
      </c>
      <c r="M111" s="551">
        <f t="shared" si="81"/>
        <v>0</v>
      </c>
      <c r="N111" s="551">
        <f t="shared" si="81"/>
        <v>0</v>
      </c>
      <c r="O111" s="329">
        <f t="shared" si="81"/>
        <v>0</v>
      </c>
      <c r="P111" s="551">
        <f t="shared" si="81"/>
        <v>0</v>
      </c>
      <c r="Q111" s="551">
        <f t="shared" si="81"/>
        <v>0</v>
      </c>
      <c r="R111" s="329">
        <f t="shared" si="81"/>
        <v>0</v>
      </c>
      <c r="S111" s="551">
        <f t="shared" si="81"/>
        <v>0</v>
      </c>
      <c r="T111" s="551">
        <f t="shared" si="81"/>
        <v>0</v>
      </c>
      <c r="U111" s="329">
        <f t="shared" si="81"/>
        <v>0</v>
      </c>
      <c r="V111" s="551">
        <f t="shared" si="81"/>
        <v>0</v>
      </c>
      <c r="W111" s="551">
        <f t="shared" si="81"/>
        <v>0</v>
      </c>
      <c r="X111" s="329">
        <f t="shared" si="81"/>
        <v>0</v>
      </c>
      <c r="Y111" s="551">
        <f t="shared" si="81"/>
        <v>0</v>
      </c>
      <c r="Z111" s="551">
        <f t="shared" si="81"/>
        <v>0</v>
      </c>
      <c r="AA111" s="329">
        <f t="shared" si="81"/>
        <v>0</v>
      </c>
      <c r="AB111" s="551">
        <f t="shared" si="81"/>
        <v>0</v>
      </c>
      <c r="AC111" s="551">
        <f t="shared" si="81"/>
        <v>0</v>
      </c>
      <c r="AD111" s="329">
        <f t="shared" si="81"/>
        <v>0</v>
      </c>
      <c r="AE111" s="551">
        <f t="shared" si="81"/>
        <v>0</v>
      </c>
      <c r="AF111" s="551">
        <f t="shared" si="81"/>
        <v>0</v>
      </c>
      <c r="AG111" s="329">
        <f t="shared" si="81"/>
        <v>0</v>
      </c>
      <c r="AH111" s="551">
        <f t="shared" si="81"/>
        <v>0</v>
      </c>
      <c r="AI111" s="551">
        <f t="shared" si="81"/>
        <v>0</v>
      </c>
      <c r="AJ111" s="329">
        <f t="shared" si="81"/>
        <v>0</v>
      </c>
      <c r="AK111" s="551">
        <f t="shared" si="81"/>
        <v>0</v>
      </c>
      <c r="AL111" s="551">
        <f t="shared" si="81"/>
        <v>0</v>
      </c>
      <c r="AM111" s="329">
        <f t="shared" si="81"/>
        <v>0</v>
      </c>
      <c r="AN111" s="551">
        <f t="shared" si="81"/>
        <v>0</v>
      </c>
      <c r="AO111" s="550">
        <f t="shared" si="81"/>
        <v>0</v>
      </c>
      <c r="AP111" s="552">
        <f t="shared" si="81"/>
        <v>0</v>
      </c>
      <c r="AQ111" s="551">
        <f t="shared" si="81"/>
        <v>0</v>
      </c>
    </row>
    <row r="112" spans="1:43" ht="17.25" customHeight="1" x14ac:dyDescent="0.25">
      <c r="A112" s="623"/>
      <c r="B112" s="326" t="s">
        <v>17</v>
      </c>
      <c r="C112" s="327"/>
      <c r="D112" s="328"/>
      <c r="E112" s="553">
        <f>E111/E16</f>
        <v>0</v>
      </c>
      <c r="F112" s="331">
        <f>F111/F16</f>
        <v>0</v>
      </c>
      <c r="G112" s="554"/>
      <c r="H112" s="332">
        <f>H111/H16</f>
        <v>0</v>
      </c>
      <c r="I112" s="331">
        <f>I111/I16</f>
        <v>0</v>
      </c>
      <c r="J112" s="554"/>
      <c r="K112" s="554">
        <f>K111/K16</f>
        <v>0</v>
      </c>
      <c r="L112" s="331">
        <f>L111/L16</f>
        <v>0</v>
      </c>
      <c r="M112" s="554"/>
      <c r="N112" s="554">
        <f>N111/N16</f>
        <v>0</v>
      </c>
      <c r="O112" s="331" t="e">
        <f>O111/O16</f>
        <v>#DIV/0!</v>
      </c>
      <c r="P112" s="554"/>
      <c r="Q112" s="554">
        <f>Q111/Q16</f>
        <v>0</v>
      </c>
      <c r="R112" s="331" t="e">
        <f>R111/R16</f>
        <v>#DIV/0!</v>
      </c>
      <c r="S112" s="554"/>
      <c r="T112" s="554">
        <f>T111/T16</f>
        <v>0</v>
      </c>
      <c r="U112" s="331" t="e">
        <f>U111/U16</f>
        <v>#DIV/0!</v>
      </c>
      <c r="V112" s="554"/>
      <c r="W112" s="554">
        <f>W111/W16</f>
        <v>0</v>
      </c>
      <c r="X112" s="331" t="e">
        <f>X111/X16</f>
        <v>#DIV/0!</v>
      </c>
      <c r="Y112" s="554"/>
      <c r="Z112" s="554">
        <f>Z111/Z16</f>
        <v>0</v>
      </c>
      <c r="AA112" s="331" t="e">
        <f>AA111/AA16</f>
        <v>#DIV/0!</v>
      </c>
      <c r="AB112" s="554"/>
      <c r="AC112" s="554">
        <f>AC111/AC16</f>
        <v>0</v>
      </c>
      <c r="AD112" s="331" t="e">
        <f>AD111/AD16</f>
        <v>#DIV/0!</v>
      </c>
      <c r="AE112" s="554"/>
      <c r="AF112" s="554">
        <f>AF111/AF16</f>
        <v>0</v>
      </c>
      <c r="AG112" s="331" t="e">
        <f>AG111/AG16</f>
        <v>#DIV/0!</v>
      </c>
      <c r="AH112" s="554"/>
      <c r="AI112" s="554">
        <f>AI111/AI16</f>
        <v>0</v>
      </c>
      <c r="AJ112" s="331" t="e">
        <f>AJ111/AJ16</f>
        <v>#DIV/0!</v>
      </c>
      <c r="AK112" s="554"/>
      <c r="AL112" s="554">
        <f>AL111/AL16</f>
        <v>0</v>
      </c>
      <c r="AM112" s="331" t="e">
        <f>AM111/AM16</f>
        <v>#DIV/0!</v>
      </c>
      <c r="AN112" s="554"/>
      <c r="AO112" s="553" t="e">
        <f>AO111/AO22</f>
        <v>#DIV/0!</v>
      </c>
      <c r="AP112" s="555">
        <f>AP111/AP16</f>
        <v>0</v>
      </c>
      <c r="AQ112" s="554"/>
    </row>
    <row r="113" spans="1:43" ht="17.25" customHeight="1" x14ac:dyDescent="0.25">
      <c r="A113" s="625" t="s">
        <v>184</v>
      </c>
      <c r="B113" s="621" t="s">
        <v>184</v>
      </c>
      <c r="C113" s="513" t="str">
        <f>'Orçamento Familiar'!C113</f>
        <v>Imóvel</v>
      </c>
      <c r="D113" s="506"/>
      <c r="E113" s="514">
        <f>'Orçamento Familiar'!E113</f>
        <v>0</v>
      </c>
      <c r="F113" s="534">
        <f>Jan!F113</f>
        <v>0</v>
      </c>
      <c r="G113" s="516">
        <f>F113-E113</f>
        <v>0</v>
      </c>
      <c r="H113" s="510">
        <f>'Orçamento Familiar'!F113</f>
        <v>0</v>
      </c>
      <c r="I113" s="508">
        <f>Fev!F113</f>
        <v>0</v>
      </c>
      <c r="J113" s="516">
        <f>I113-H113</f>
        <v>0</v>
      </c>
      <c r="K113" s="392">
        <f>'Orçamento Familiar'!G113</f>
        <v>0</v>
      </c>
      <c r="L113" s="508">
        <f>Mar!F113</f>
        <v>0</v>
      </c>
      <c r="M113" s="516">
        <f>L113-K113</f>
        <v>0</v>
      </c>
      <c r="N113" s="392">
        <f>'Orçamento Familiar'!H113</f>
        <v>0</v>
      </c>
      <c r="O113" s="508">
        <f>Abr!F113</f>
        <v>0</v>
      </c>
      <c r="P113" s="516">
        <f>O113-N113</f>
        <v>0</v>
      </c>
      <c r="Q113" s="392">
        <f>'Orçamento Familiar'!I113</f>
        <v>0</v>
      </c>
      <c r="R113" s="508">
        <f>Mai!F113</f>
        <v>0</v>
      </c>
      <c r="S113" s="516">
        <f>R113-Q113</f>
        <v>0</v>
      </c>
      <c r="T113" s="392">
        <f>'Orçamento Familiar'!J113</f>
        <v>0</v>
      </c>
      <c r="U113" s="508">
        <f>Jun!F113</f>
        <v>0</v>
      </c>
      <c r="V113" s="516">
        <f>U113-T113</f>
        <v>0</v>
      </c>
      <c r="W113" s="392">
        <f>'Orçamento Familiar'!K113</f>
        <v>0</v>
      </c>
      <c r="X113" s="508">
        <f>Jul!F113</f>
        <v>0</v>
      </c>
      <c r="Y113" s="516">
        <f>X113-W113</f>
        <v>0</v>
      </c>
      <c r="Z113" s="392">
        <f>'Orçamento Familiar'!L113</f>
        <v>0</v>
      </c>
      <c r="AA113" s="508">
        <f>Ago!F113</f>
        <v>0</v>
      </c>
      <c r="AB113" s="516">
        <f>AA113-Z113</f>
        <v>0</v>
      </c>
      <c r="AC113" s="392">
        <f>'Orçamento Familiar'!M113</f>
        <v>0</v>
      </c>
      <c r="AD113" s="508">
        <f>Set!F113</f>
        <v>0</v>
      </c>
      <c r="AE113" s="516">
        <f>AD113-AC113</f>
        <v>0</v>
      </c>
      <c r="AF113" s="392">
        <f>'Orçamento Familiar'!N113</f>
        <v>0</v>
      </c>
      <c r="AG113" s="508">
        <f>Out!F113</f>
        <v>0</v>
      </c>
      <c r="AH113" s="516">
        <f>AG113-AF113</f>
        <v>0</v>
      </c>
      <c r="AI113" s="392">
        <f>'Orçamento Familiar'!O113</f>
        <v>0</v>
      </c>
      <c r="AJ113" s="508">
        <f>Nov!F113</f>
        <v>0</v>
      </c>
      <c r="AK113" s="516">
        <f>AJ113-AI113</f>
        <v>0</v>
      </c>
      <c r="AL113" s="392">
        <f>'Orçamento Familiar'!P113</f>
        <v>0</v>
      </c>
      <c r="AM113" s="508">
        <f>Dez!F113</f>
        <v>0</v>
      </c>
      <c r="AN113" s="516">
        <f>AM113-AL113</f>
        <v>0</v>
      </c>
      <c r="AO113" s="511">
        <f t="shared" ref="AO113:AP115" si="82">E113+H113+K113+N113+Q113+T113+W113+Z113+AC113+AF113+AI113+AL113</f>
        <v>0</v>
      </c>
      <c r="AP113" s="512">
        <f t="shared" si="82"/>
        <v>0</v>
      </c>
      <c r="AQ113" s="516">
        <f>AP113-AO113</f>
        <v>0</v>
      </c>
    </row>
    <row r="114" spans="1:43" ht="17.25" customHeight="1" x14ac:dyDescent="0.25">
      <c r="A114" s="625"/>
      <c r="B114" s="621"/>
      <c r="C114" s="513" t="str">
        <f>'Orçamento Familiar'!C114</f>
        <v>Veículo</v>
      </c>
      <c r="D114" s="506"/>
      <c r="E114" s="514">
        <f>'Orçamento Familiar'!E114</f>
        <v>0</v>
      </c>
      <c r="F114" s="534">
        <f>Jan!F114</f>
        <v>0</v>
      </c>
      <c r="G114" s="516">
        <f>F114-E114</f>
        <v>0</v>
      </c>
      <c r="H114" s="510">
        <f>'Orçamento Familiar'!F114</f>
        <v>0</v>
      </c>
      <c r="I114" s="508">
        <f>Fev!F114</f>
        <v>0</v>
      </c>
      <c r="J114" s="516">
        <f>I114-H114</f>
        <v>0</v>
      </c>
      <c r="K114" s="392">
        <f>'Orçamento Familiar'!G114</f>
        <v>0</v>
      </c>
      <c r="L114" s="508">
        <f>Mar!F114</f>
        <v>0</v>
      </c>
      <c r="M114" s="516">
        <f>L114-K114</f>
        <v>0</v>
      </c>
      <c r="N114" s="392">
        <f>'Orçamento Familiar'!H114</f>
        <v>0</v>
      </c>
      <c r="O114" s="508">
        <f>Abr!F114</f>
        <v>0</v>
      </c>
      <c r="P114" s="516">
        <f>O114-N114</f>
        <v>0</v>
      </c>
      <c r="Q114" s="392">
        <f>'Orçamento Familiar'!I114</f>
        <v>0</v>
      </c>
      <c r="R114" s="508">
        <f>Mai!F114</f>
        <v>0</v>
      </c>
      <c r="S114" s="516">
        <f>R114-Q114</f>
        <v>0</v>
      </c>
      <c r="T114" s="392">
        <f>'Orçamento Familiar'!J114</f>
        <v>0</v>
      </c>
      <c r="U114" s="508">
        <f>Jun!F114</f>
        <v>0</v>
      </c>
      <c r="V114" s="516">
        <f>U114-T114</f>
        <v>0</v>
      </c>
      <c r="W114" s="392">
        <f>'Orçamento Familiar'!K114</f>
        <v>0</v>
      </c>
      <c r="X114" s="508">
        <f>Jul!F114</f>
        <v>0</v>
      </c>
      <c r="Y114" s="516">
        <f>X114-W114</f>
        <v>0</v>
      </c>
      <c r="Z114" s="392">
        <f>'Orçamento Familiar'!L114</f>
        <v>0</v>
      </c>
      <c r="AA114" s="508">
        <f>Ago!F114</f>
        <v>0</v>
      </c>
      <c r="AB114" s="516">
        <f>AA114-Z114</f>
        <v>0</v>
      </c>
      <c r="AC114" s="392">
        <f>'Orçamento Familiar'!M114</f>
        <v>0</v>
      </c>
      <c r="AD114" s="508">
        <f>Set!F114</f>
        <v>0</v>
      </c>
      <c r="AE114" s="516">
        <f>AD114-AC114</f>
        <v>0</v>
      </c>
      <c r="AF114" s="392">
        <f>'Orçamento Familiar'!N114</f>
        <v>0</v>
      </c>
      <c r="AG114" s="508">
        <f>Out!F114</f>
        <v>0</v>
      </c>
      <c r="AH114" s="516">
        <f>AG114-AF114</f>
        <v>0</v>
      </c>
      <c r="AI114" s="392">
        <f>'Orçamento Familiar'!O114</f>
        <v>0</v>
      </c>
      <c r="AJ114" s="508">
        <f>Nov!F114</f>
        <v>0</v>
      </c>
      <c r="AK114" s="516">
        <f>AJ114-AI114</f>
        <v>0</v>
      </c>
      <c r="AL114" s="392">
        <f>'Orçamento Familiar'!P114</f>
        <v>0</v>
      </c>
      <c r="AM114" s="508">
        <f>Dez!F114</f>
        <v>0</v>
      </c>
      <c r="AN114" s="516">
        <f>AM114-AL114</f>
        <v>0</v>
      </c>
      <c r="AO114" s="511">
        <f t="shared" si="82"/>
        <v>0</v>
      </c>
      <c r="AP114" s="512">
        <f t="shared" si="82"/>
        <v>0</v>
      </c>
      <c r="AQ114" s="516">
        <f>AP114-AO114</f>
        <v>0</v>
      </c>
    </row>
    <row r="115" spans="1:43" ht="17.25" customHeight="1" x14ac:dyDescent="0.25">
      <c r="A115" s="625"/>
      <c r="B115" s="621"/>
      <c r="C115" s="513">
        <f>'Orçamento Familiar'!C115</f>
        <v>0</v>
      </c>
      <c r="D115" s="506"/>
      <c r="E115" s="514">
        <f>'Orçamento Familiar'!E115</f>
        <v>0</v>
      </c>
      <c r="F115" s="534">
        <f>Jan!F115</f>
        <v>0</v>
      </c>
      <c r="G115" s="516">
        <f>F115-E115</f>
        <v>0</v>
      </c>
      <c r="H115" s="510">
        <f>'Orçamento Familiar'!F115</f>
        <v>0</v>
      </c>
      <c r="I115" s="508">
        <f>Fev!F115</f>
        <v>0</v>
      </c>
      <c r="J115" s="516">
        <f>I115-H115</f>
        <v>0</v>
      </c>
      <c r="K115" s="392">
        <f>'Orçamento Familiar'!G115</f>
        <v>0</v>
      </c>
      <c r="L115" s="508">
        <f>Mar!F115</f>
        <v>0</v>
      </c>
      <c r="M115" s="516">
        <f>L115-K115</f>
        <v>0</v>
      </c>
      <c r="N115" s="392">
        <f>'Orçamento Familiar'!H115</f>
        <v>0</v>
      </c>
      <c r="O115" s="508">
        <f>Abr!F115</f>
        <v>0</v>
      </c>
      <c r="P115" s="516">
        <f>O115-N115</f>
        <v>0</v>
      </c>
      <c r="Q115" s="392">
        <f>'Orçamento Familiar'!I115</f>
        <v>0</v>
      </c>
      <c r="R115" s="508">
        <f>Mai!F115</f>
        <v>0</v>
      </c>
      <c r="S115" s="516">
        <f>R115-Q115</f>
        <v>0</v>
      </c>
      <c r="T115" s="392">
        <f>'Orçamento Familiar'!J115</f>
        <v>0</v>
      </c>
      <c r="U115" s="508">
        <f>Jun!F115</f>
        <v>0</v>
      </c>
      <c r="V115" s="516">
        <f>U115-T115</f>
        <v>0</v>
      </c>
      <c r="W115" s="392">
        <f>'Orçamento Familiar'!K115</f>
        <v>0</v>
      </c>
      <c r="X115" s="508">
        <f>Jul!F115</f>
        <v>0</v>
      </c>
      <c r="Y115" s="516">
        <f>X115-W115</f>
        <v>0</v>
      </c>
      <c r="Z115" s="392">
        <f>'Orçamento Familiar'!L115</f>
        <v>0</v>
      </c>
      <c r="AA115" s="508">
        <f>Ago!F115</f>
        <v>0</v>
      </c>
      <c r="AB115" s="516">
        <f>AA115-Z115</f>
        <v>0</v>
      </c>
      <c r="AC115" s="392">
        <f>'Orçamento Familiar'!M115</f>
        <v>0</v>
      </c>
      <c r="AD115" s="508">
        <f>Set!F115</f>
        <v>0</v>
      </c>
      <c r="AE115" s="516">
        <f>AD115-AC115</f>
        <v>0</v>
      </c>
      <c r="AF115" s="392">
        <f>'Orçamento Familiar'!N115</f>
        <v>0</v>
      </c>
      <c r="AG115" s="508">
        <f>Out!F115</f>
        <v>0</v>
      </c>
      <c r="AH115" s="516">
        <f>AG115-AF115</f>
        <v>0</v>
      </c>
      <c r="AI115" s="392">
        <f>'Orçamento Familiar'!O115</f>
        <v>0</v>
      </c>
      <c r="AJ115" s="508">
        <f>Nov!F115</f>
        <v>0</v>
      </c>
      <c r="AK115" s="516">
        <f>AJ115-AI115</f>
        <v>0</v>
      </c>
      <c r="AL115" s="392">
        <f>'Orçamento Familiar'!P115</f>
        <v>0</v>
      </c>
      <c r="AM115" s="508">
        <f>Dez!F115</f>
        <v>0</v>
      </c>
      <c r="AN115" s="516">
        <f>AM115-AL115</f>
        <v>0</v>
      </c>
      <c r="AO115" s="511">
        <f t="shared" si="82"/>
        <v>0</v>
      </c>
      <c r="AP115" s="512">
        <f t="shared" si="82"/>
        <v>0</v>
      </c>
      <c r="AQ115" s="516">
        <f>AP115-AO115</f>
        <v>0</v>
      </c>
    </row>
    <row r="116" spans="1:43" ht="24" customHeight="1" x14ac:dyDescent="0.25">
      <c r="A116" s="625"/>
      <c r="B116" s="163" t="s">
        <v>186</v>
      </c>
      <c r="C116" s="98"/>
      <c r="D116" s="333"/>
      <c r="E116" s="556">
        <f t="shared" ref="E116:AQ116" si="83">SUM(E113:E115)</f>
        <v>0</v>
      </c>
      <c r="F116" s="164">
        <f t="shared" si="83"/>
        <v>0</v>
      </c>
      <c r="G116" s="102">
        <f t="shared" si="83"/>
        <v>0</v>
      </c>
      <c r="H116" s="557">
        <f t="shared" si="83"/>
        <v>0</v>
      </c>
      <c r="I116" s="164">
        <f t="shared" si="83"/>
        <v>0</v>
      </c>
      <c r="J116" s="102">
        <f t="shared" si="83"/>
        <v>0</v>
      </c>
      <c r="K116" s="164">
        <f t="shared" si="83"/>
        <v>0</v>
      </c>
      <c r="L116" s="164">
        <f t="shared" si="83"/>
        <v>0</v>
      </c>
      <c r="M116" s="102">
        <f t="shared" si="83"/>
        <v>0</v>
      </c>
      <c r="N116" s="164">
        <f t="shared" si="83"/>
        <v>0</v>
      </c>
      <c r="O116" s="164">
        <f t="shared" si="83"/>
        <v>0</v>
      </c>
      <c r="P116" s="102">
        <f t="shared" si="83"/>
        <v>0</v>
      </c>
      <c r="Q116" s="164">
        <f t="shared" si="83"/>
        <v>0</v>
      </c>
      <c r="R116" s="164">
        <f t="shared" si="83"/>
        <v>0</v>
      </c>
      <c r="S116" s="102">
        <f t="shared" si="83"/>
        <v>0</v>
      </c>
      <c r="T116" s="164">
        <f t="shared" si="83"/>
        <v>0</v>
      </c>
      <c r="U116" s="164">
        <f t="shared" si="83"/>
        <v>0</v>
      </c>
      <c r="V116" s="102">
        <f t="shared" si="83"/>
        <v>0</v>
      </c>
      <c r="W116" s="164">
        <f t="shared" si="83"/>
        <v>0</v>
      </c>
      <c r="X116" s="164">
        <f t="shared" si="83"/>
        <v>0</v>
      </c>
      <c r="Y116" s="102">
        <f t="shared" si="83"/>
        <v>0</v>
      </c>
      <c r="Z116" s="164">
        <f t="shared" si="83"/>
        <v>0</v>
      </c>
      <c r="AA116" s="164">
        <f t="shared" si="83"/>
        <v>0</v>
      </c>
      <c r="AB116" s="102">
        <f t="shared" si="83"/>
        <v>0</v>
      </c>
      <c r="AC116" s="164">
        <f t="shared" si="83"/>
        <v>0</v>
      </c>
      <c r="AD116" s="164">
        <f t="shared" si="83"/>
        <v>0</v>
      </c>
      <c r="AE116" s="102">
        <f t="shared" si="83"/>
        <v>0</v>
      </c>
      <c r="AF116" s="164">
        <f t="shared" si="83"/>
        <v>0</v>
      </c>
      <c r="AG116" s="164">
        <f t="shared" si="83"/>
        <v>0</v>
      </c>
      <c r="AH116" s="102">
        <f t="shared" si="83"/>
        <v>0</v>
      </c>
      <c r="AI116" s="164">
        <f t="shared" si="83"/>
        <v>0</v>
      </c>
      <c r="AJ116" s="164">
        <f t="shared" si="83"/>
        <v>0</v>
      </c>
      <c r="AK116" s="102">
        <f t="shared" si="83"/>
        <v>0</v>
      </c>
      <c r="AL116" s="164">
        <f t="shared" si="83"/>
        <v>0</v>
      </c>
      <c r="AM116" s="164">
        <f t="shared" si="83"/>
        <v>0</v>
      </c>
      <c r="AN116" s="102">
        <f t="shared" si="83"/>
        <v>0</v>
      </c>
      <c r="AO116" s="556">
        <f t="shared" si="83"/>
        <v>0</v>
      </c>
      <c r="AP116" s="557">
        <f t="shared" si="83"/>
        <v>0</v>
      </c>
      <c r="AQ116" s="102">
        <f t="shared" si="83"/>
        <v>0</v>
      </c>
    </row>
    <row r="117" spans="1:43" ht="17.25" customHeight="1" x14ac:dyDescent="0.25">
      <c r="A117" s="625"/>
      <c r="B117" s="335" t="s">
        <v>17</v>
      </c>
      <c r="C117" s="98"/>
      <c r="D117" s="333"/>
      <c r="E117" s="558">
        <f>E116/E16</f>
        <v>0</v>
      </c>
      <c r="F117" s="336">
        <f>F116/F16</f>
        <v>0</v>
      </c>
      <c r="G117" s="559"/>
      <c r="H117" s="337">
        <f>H116/H16</f>
        <v>0</v>
      </c>
      <c r="I117" s="336">
        <f>I116/I16</f>
        <v>0</v>
      </c>
      <c r="J117" s="559"/>
      <c r="K117" s="559">
        <f>K116/K16</f>
        <v>0</v>
      </c>
      <c r="L117" s="336">
        <f>L116/L16</f>
        <v>0</v>
      </c>
      <c r="M117" s="559"/>
      <c r="N117" s="559">
        <f>N116/N16</f>
        <v>0</v>
      </c>
      <c r="O117" s="336" t="e">
        <f>O116/O16</f>
        <v>#DIV/0!</v>
      </c>
      <c r="P117" s="559"/>
      <c r="Q117" s="559">
        <f>Q116/Q16</f>
        <v>0</v>
      </c>
      <c r="R117" s="336" t="e">
        <f>R116/R16</f>
        <v>#DIV/0!</v>
      </c>
      <c r="S117" s="559"/>
      <c r="T117" s="559">
        <f>T116/T16</f>
        <v>0</v>
      </c>
      <c r="U117" s="336" t="e">
        <f>U116/U16</f>
        <v>#DIV/0!</v>
      </c>
      <c r="V117" s="559"/>
      <c r="W117" s="559">
        <f>W116/W16</f>
        <v>0</v>
      </c>
      <c r="X117" s="336" t="e">
        <f>X116/X16</f>
        <v>#DIV/0!</v>
      </c>
      <c r="Y117" s="559"/>
      <c r="Z117" s="559">
        <f>Z116/Z16</f>
        <v>0</v>
      </c>
      <c r="AA117" s="336" t="e">
        <f>AA116/AA16</f>
        <v>#DIV/0!</v>
      </c>
      <c r="AB117" s="559"/>
      <c r="AC117" s="559">
        <f>AC116/AC16</f>
        <v>0</v>
      </c>
      <c r="AD117" s="336" t="e">
        <f>AD116/AD16</f>
        <v>#DIV/0!</v>
      </c>
      <c r="AE117" s="559"/>
      <c r="AF117" s="559">
        <f>AF116/AF16</f>
        <v>0</v>
      </c>
      <c r="AG117" s="336" t="e">
        <f>AG116/AG16</f>
        <v>#DIV/0!</v>
      </c>
      <c r="AH117" s="559"/>
      <c r="AI117" s="559">
        <f>AI116/AI16</f>
        <v>0</v>
      </c>
      <c r="AJ117" s="336" t="e">
        <f>AJ116/AJ16</f>
        <v>#DIV/0!</v>
      </c>
      <c r="AK117" s="559"/>
      <c r="AL117" s="559">
        <f>AL116/AL16</f>
        <v>0</v>
      </c>
      <c r="AM117" s="336" t="e">
        <f>AM116/AM16</f>
        <v>#DIV/0!</v>
      </c>
      <c r="AN117" s="559"/>
      <c r="AO117" s="558">
        <f>AO116/AO16</f>
        <v>0</v>
      </c>
      <c r="AP117" s="560">
        <f>AP116/AP16</f>
        <v>0</v>
      </c>
      <c r="AQ117" s="559"/>
    </row>
    <row r="118" spans="1:43" ht="32.25" customHeight="1" x14ac:dyDescent="0.25">
      <c r="A118" s="338"/>
      <c r="B118" s="302" t="s">
        <v>169</v>
      </c>
      <c r="C118" s="303"/>
      <c r="D118" s="304"/>
      <c r="E118" s="561">
        <f t="shared" ref="E118:AQ118" si="84">E85+E99+E105+E111+E116</f>
        <v>5526.38</v>
      </c>
      <c r="F118" s="305">
        <f t="shared" si="84"/>
        <v>5402.4500000000007</v>
      </c>
      <c r="G118" s="538">
        <f t="shared" si="84"/>
        <v>-123.93000000000004</v>
      </c>
      <c r="H118" s="436">
        <f t="shared" si="84"/>
        <v>6725</v>
      </c>
      <c r="I118" s="305">
        <f t="shared" si="84"/>
        <v>7106.4499999999989</v>
      </c>
      <c r="J118" s="538">
        <f t="shared" si="84"/>
        <v>381.4499999999997</v>
      </c>
      <c r="K118" s="305">
        <f t="shared" si="84"/>
        <v>6294.7</v>
      </c>
      <c r="L118" s="305">
        <f t="shared" si="84"/>
        <v>5135.5499999999993</v>
      </c>
      <c r="M118" s="538">
        <f t="shared" si="84"/>
        <v>-1159.1500000000003</v>
      </c>
      <c r="N118" s="305">
        <f t="shared" si="84"/>
        <v>6304.7</v>
      </c>
      <c r="O118" s="305">
        <f t="shared" si="84"/>
        <v>1290.06</v>
      </c>
      <c r="P118" s="538">
        <f t="shared" si="84"/>
        <v>-5014.6399999999994</v>
      </c>
      <c r="Q118" s="305">
        <f t="shared" si="84"/>
        <v>6254.7</v>
      </c>
      <c r="R118" s="305">
        <f t="shared" si="84"/>
        <v>638.55000000000007</v>
      </c>
      <c r="S118" s="538">
        <f t="shared" si="84"/>
        <v>-5616.15</v>
      </c>
      <c r="T118" s="305">
        <f t="shared" si="84"/>
        <v>6254.7</v>
      </c>
      <c r="U118" s="305">
        <f t="shared" si="84"/>
        <v>638.55000000000007</v>
      </c>
      <c r="V118" s="538">
        <f t="shared" si="84"/>
        <v>-5616.15</v>
      </c>
      <c r="W118" s="305">
        <f t="shared" si="84"/>
        <v>5699.7</v>
      </c>
      <c r="X118" s="305">
        <f t="shared" si="84"/>
        <v>207.65</v>
      </c>
      <c r="Y118" s="538">
        <f t="shared" si="84"/>
        <v>-5492.05</v>
      </c>
      <c r="Z118" s="305">
        <f t="shared" si="84"/>
        <v>5629.7</v>
      </c>
      <c r="AA118" s="305">
        <f t="shared" si="84"/>
        <v>146.83000000000001</v>
      </c>
      <c r="AB118" s="538">
        <f t="shared" si="84"/>
        <v>-5482.87</v>
      </c>
      <c r="AC118" s="305">
        <f t="shared" si="84"/>
        <v>5479.7</v>
      </c>
      <c r="AD118" s="305">
        <f t="shared" si="84"/>
        <v>0</v>
      </c>
      <c r="AE118" s="538">
        <f t="shared" si="84"/>
        <v>-5479.7</v>
      </c>
      <c r="AF118" s="305">
        <f t="shared" si="84"/>
        <v>6369.7</v>
      </c>
      <c r="AG118" s="305">
        <f t="shared" si="84"/>
        <v>0</v>
      </c>
      <c r="AH118" s="538">
        <f t="shared" si="84"/>
        <v>-6369.7</v>
      </c>
      <c r="AI118" s="305">
        <f t="shared" si="84"/>
        <v>5359.7</v>
      </c>
      <c r="AJ118" s="305">
        <f t="shared" si="84"/>
        <v>0</v>
      </c>
      <c r="AK118" s="538">
        <f t="shared" si="84"/>
        <v>-5359.7</v>
      </c>
      <c r="AL118" s="305">
        <f t="shared" si="84"/>
        <v>5359.7</v>
      </c>
      <c r="AM118" s="305">
        <f t="shared" si="84"/>
        <v>0</v>
      </c>
      <c r="AN118" s="538">
        <f t="shared" si="84"/>
        <v>-5359.7</v>
      </c>
      <c r="AO118" s="537">
        <f t="shared" si="84"/>
        <v>71258.38</v>
      </c>
      <c r="AP118" s="436">
        <f t="shared" si="84"/>
        <v>20566.089999999997</v>
      </c>
      <c r="AQ118" s="538">
        <f t="shared" si="84"/>
        <v>-50692.289999999994</v>
      </c>
    </row>
    <row r="119" spans="1:43" ht="17.25" customHeight="1" x14ac:dyDescent="0.25">
      <c r="A119" s="338"/>
      <c r="B119" s="302" t="s">
        <v>17</v>
      </c>
      <c r="C119" s="307"/>
      <c r="D119" s="308"/>
      <c r="E119" s="539">
        <f>E118/E16</f>
        <v>0.7313896241397565</v>
      </c>
      <c r="F119" s="309">
        <f>F118/F16</f>
        <v>0.61384501761163512</v>
      </c>
      <c r="G119" s="540"/>
      <c r="H119" s="310">
        <f>H118/H16</f>
        <v>0.8900211752249868</v>
      </c>
      <c r="I119" s="309">
        <f>I118/I16</f>
        <v>0.80764291396749621</v>
      </c>
      <c r="J119" s="540"/>
      <c r="K119" s="540">
        <f>K118/K16</f>
        <v>0.83362468547212287</v>
      </c>
      <c r="L119" s="309">
        <f>L118/L16</f>
        <v>0.84969391131700844</v>
      </c>
      <c r="M119" s="540"/>
      <c r="N119" s="540">
        <f>N118/N16</f>
        <v>0.83494901337571181</v>
      </c>
      <c r="O119" s="309" t="e">
        <f>O118/O16</f>
        <v>#DIV/0!</v>
      </c>
      <c r="P119" s="540"/>
      <c r="Q119" s="540">
        <f>Q118/Q16</f>
        <v>0.82832737385776711</v>
      </c>
      <c r="R119" s="309" t="e">
        <f>R118/R16</f>
        <v>#DIV/0!</v>
      </c>
      <c r="S119" s="540"/>
      <c r="T119" s="540">
        <f>T118/T16</f>
        <v>0.82832737385776711</v>
      </c>
      <c r="U119" s="309" t="e">
        <f>U118/U16</f>
        <v>#DIV/0!</v>
      </c>
      <c r="V119" s="540"/>
      <c r="W119" s="540">
        <f>W118/W16</f>
        <v>0.75482717520858167</v>
      </c>
      <c r="X119" s="309" t="e">
        <f>X118/X16</f>
        <v>#DIV/0!</v>
      </c>
      <c r="Y119" s="540"/>
      <c r="Z119" s="540">
        <f>Z118/Z16</f>
        <v>0.74555687988345909</v>
      </c>
      <c r="AA119" s="309" t="e">
        <f>AA118/AA16</f>
        <v>#DIV/0!</v>
      </c>
      <c r="AB119" s="540"/>
      <c r="AC119" s="540">
        <f>AC118/AC16</f>
        <v>0.72569196132962521</v>
      </c>
      <c r="AD119" s="309" t="e">
        <f>AD118/AD16</f>
        <v>#DIV/0!</v>
      </c>
      <c r="AE119" s="540"/>
      <c r="AF119" s="540">
        <f>AF118/AF16</f>
        <v>0.84355714474903987</v>
      </c>
      <c r="AG119" s="309" t="e">
        <f>AG118/AG16</f>
        <v>#DIV/0!</v>
      </c>
      <c r="AH119" s="540"/>
      <c r="AI119" s="540">
        <f>AI118/AI16</f>
        <v>0.48030289452459896</v>
      </c>
      <c r="AJ119" s="309" t="e">
        <f>AJ118/AJ16</f>
        <v>#DIV/0!</v>
      </c>
      <c r="AK119" s="540"/>
      <c r="AL119" s="540">
        <f>AL118/AL16</f>
        <v>0.48030289452459896</v>
      </c>
      <c r="AM119" s="309" t="e">
        <f>AM118/AM16</f>
        <v>#DIV/0!</v>
      </c>
      <c r="AN119" s="540"/>
      <c r="AO119" s="539">
        <f>AO118/AO16</f>
        <v>0.72833030110999819</v>
      </c>
      <c r="AP119" s="562">
        <f>AP118/AP16</f>
        <v>0.86982278802233115</v>
      </c>
      <c r="AQ119" s="540"/>
    </row>
    <row r="120" spans="1:43" ht="17.25" customHeight="1" x14ac:dyDescent="0.25">
      <c r="A120" s="626" t="s">
        <v>187</v>
      </c>
      <c r="B120" s="627" t="s">
        <v>43</v>
      </c>
      <c r="C120" s="513" t="str">
        <f>'Orçamento Familiar'!C120</f>
        <v>Assinaturas (prime, google, kindle)</v>
      </c>
      <c r="D120" s="506"/>
      <c r="E120" s="514">
        <f>'Orçamento Familiar'!E120</f>
        <v>50</v>
      </c>
      <c r="F120" s="534">
        <f>Jan!F120</f>
        <v>19.899999999999999</v>
      </c>
      <c r="G120" s="516">
        <f t="shared" ref="G120:G164" si="85">F120-E120</f>
        <v>-30.1</v>
      </c>
      <c r="H120" s="510">
        <f>'Orçamento Familiar'!F120</f>
        <v>19.899999999999999</v>
      </c>
      <c r="I120" s="508">
        <f>Fev!F120</f>
        <v>19.899999999999999</v>
      </c>
      <c r="J120" s="516">
        <f t="shared" ref="J120:J164" si="86">I120-H120</f>
        <v>0</v>
      </c>
      <c r="K120" s="392">
        <f>'Orçamento Familiar'!G120</f>
        <v>39.9</v>
      </c>
      <c r="L120" s="508">
        <f>Mar!F120</f>
        <v>0</v>
      </c>
      <c r="M120" s="516">
        <f t="shared" ref="M120:M164" si="87">L120-K120</f>
        <v>-39.9</v>
      </c>
      <c r="N120" s="392">
        <f>'Orçamento Familiar'!H120</f>
        <v>39.9</v>
      </c>
      <c r="O120" s="508">
        <f>Abr!F120</f>
        <v>19.899999999999999</v>
      </c>
      <c r="P120" s="516">
        <f t="shared" ref="P120:P164" si="88">O120-N120</f>
        <v>-20</v>
      </c>
      <c r="Q120" s="392">
        <f>'Orçamento Familiar'!I120</f>
        <v>39.9</v>
      </c>
      <c r="R120" s="508">
        <f>Mai!F120</f>
        <v>0</v>
      </c>
      <c r="S120" s="516">
        <f t="shared" ref="S120:S164" si="89">R120-Q120</f>
        <v>-39.9</v>
      </c>
      <c r="T120" s="392">
        <f>'Orçamento Familiar'!J120</f>
        <v>39.9</v>
      </c>
      <c r="U120" s="508">
        <f>Jun!F120</f>
        <v>0</v>
      </c>
      <c r="V120" s="516">
        <f t="shared" ref="V120:V164" si="90">U120-T120</f>
        <v>-39.9</v>
      </c>
      <c r="W120" s="392">
        <f>'Orçamento Familiar'!K120</f>
        <v>39.9</v>
      </c>
      <c r="X120" s="508">
        <f>Jul!F120</f>
        <v>0</v>
      </c>
      <c r="Y120" s="516">
        <f t="shared" ref="Y120:Y164" si="91">X120-W120</f>
        <v>-39.9</v>
      </c>
      <c r="Z120" s="392">
        <f>'Orçamento Familiar'!L120</f>
        <v>39.9</v>
      </c>
      <c r="AA120" s="508">
        <f>Ago!F120</f>
        <v>0</v>
      </c>
      <c r="AB120" s="516">
        <f t="shared" ref="AB120:AB164" si="92">AA120-Z120</f>
        <v>-39.9</v>
      </c>
      <c r="AC120" s="392">
        <f>'Orçamento Familiar'!M120</f>
        <v>39.9</v>
      </c>
      <c r="AD120" s="508">
        <f>Set!F120</f>
        <v>0</v>
      </c>
      <c r="AE120" s="516">
        <f t="shared" ref="AE120:AE164" si="93">AD120-AC120</f>
        <v>-39.9</v>
      </c>
      <c r="AF120" s="392">
        <f>'Orçamento Familiar'!N120</f>
        <v>39.9</v>
      </c>
      <c r="AG120" s="508">
        <f>Out!F120</f>
        <v>0</v>
      </c>
      <c r="AH120" s="516">
        <f t="shared" ref="AH120:AH164" si="94">AG120-AF120</f>
        <v>-39.9</v>
      </c>
      <c r="AI120" s="392">
        <f>'Orçamento Familiar'!O120</f>
        <v>39.9</v>
      </c>
      <c r="AJ120" s="508">
        <f>Nov!F120</f>
        <v>0</v>
      </c>
      <c r="AK120" s="516">
        <f t="shared" ref="AK120:AK164" si="95">AJ120-AI120</f>
        <v>-39.9</v>
      </c>
      <c r="AL120" s="392">
        <f>'Orçamento Familiar'!P120</f>
        <v>39.9</v>
      </c>
      <c r="AM120" s="508">
        <f>Dez!F120</f>
        <v>0</v>
      </c>
      <c r="AN120" s="516">
        <f t="shared" ref="AN120:AN164" si="96">AM120-AL120</f>
        <v>-39.9</v>
      </c>
      <c r="AO120" s="511">
        <f t="shared" ref="AO120:AO164" si="97">E120+H120+K120+N120+Q120+T120+W120+Z120+AC120+AF120+AI120+AL120</f>
        <v>468.89999999999992</v>
      </c>
      <c r="AP120" s="512">
        <f t="shared" ref="AP120:AP164" si="98">F120+I120+L120+O120+R120+U120+X120+AA120+AD120+AG120+AJ120+AM120</f>
        <v>59.699999999999996</v>
      </c>
      <c r="AQ120" s="516">
        <f t="shared" ref="AQ120:AQ164" si="99">AP120-AO120</f>
        <v>-409.19999999999993</v>
      </c>
    </row>
    <row r="121" spans="1:43" ht="17.25" customHeight="1" x14ac:dyDescent="0.25">
      <c r="A121" s="626"/>
      <c r="B121" s="627"/>
      <c r="C121" s="513">
        <f>'Orçamento Familiar'!C121</f>
        <v>0</v>
      </c>
      <c r="D121" s="506"/>
      <c r="E121" s="514">
        <f>'Orçamento Familiar'!E121</f>
        <v>0</v>
      </c>
      <c r="F121" s="534">
        <f>Jan!F121</f>
        <v>0</v>
      </c>
      <c r="G121" s="516">
        <f t="shared" si="85"/>
        <v>0</v>
      </c>
      <c r="H121" s="510">
        <f>'Orçamento Familiar'!F121</f>
        <v>0</v>
      </c>
      <c r="I121" s="508">
        <f>Fev!F121</f>
        <v>0</v>
      </c>
      <c r="J121" s="516">
        <f t="shared" si="86"/>
        <v>0</v>
      </c>
      <c r="K121" s="392">
        <f>'Orçamento Familiar'!G121</f>
        <v>0</v>
      </c>
      <c r="L121" s="508">
        <f>Mar!F121</f>
        <v>0</v>
      </c>
      <c r="M121" s="516">
        <f t="shared" si="87"/>
        <v>0</v>
      </c>
      <c r="N121" s="392">
        <f>'Orçamento Familiar'!H121</f>
        <v>0</v>
      </c>
      <c r="O121" s="508">
        <f>Abr!F121</f>
        <v>0</v>
      </c>
      <c r="P121" s="516">
        <f t="shared" si="88"/>
        <v>0</v>
      </c>
      <c r="Q121" s="392">
        <f>'Orçamento Familiar'!I121</f>
        <v>0</v>
      </c>
      <c r="R121" s="508">
        <f>Mai!F121</f>
        <v>0</v>
      </c>
      <c r="S121" s="516">
        <f t="shared" si="89"/>
        <v>0</v>
      </c>
      <c r="T121" s="392">
        <f>'Orçamento Familiar'!J121</f>
        <v>0</v>
      </c>
      <c r="U121" s="508">
        <f>Jun!F121</f>
        <v>0</v>
      </c>
      <c r="V121" s="516">
        <f t="shared" si="90"/>
        <v>0</v>
      </c>
      <c r="W121" s="392">
        <f>'Orçamento Familiar'!K121</f>
        <v>0</v>
      </c>
      <c r="X121" s="508">
        <f>Jul!F121</f>
        <v>0</v>
      </c>
      <c r="Y121" s="516">
        <f t="shared" si="91"/>
        <v>0</v>
      </c>
      <c r="Z121" s="392">
        <f>'Orçamento Familiar'!L121</f>
        <v>0</v>
      </c>
      <c r="AA121" s="508">
        <f>Ago!F121</f>
        <v>0</v>
      </c>
      <c r="AB121" s="516">
        <f t="shared" si="92"/>
        <v>0</v>
      </c>
      <c r="AC121" s="392">
        <f>'Orçamento Familiar'!M121</f>
        <v>0</v>
      </c>
      <c r="AD121" s="508">
        <f>Set!F121</f>
        <v>0</v>
      </c>
      <c r="AE121" s="516">
        <f t="shared" si="93"/>
        <v>0</v>
      </c>
      <c r="AF121" s="392">
        <f>'Orçamento Familiar'!N121</f>
        <v>0</v>
      </c>
      <c r="AG121" s="508">
        <f>Out!F121</f>
        <v>0</v>
      </c>
      <c r="AH121" s="516">
        <f t="shared" si="94"/>
        <v>0</v>
      </c>
      <c r="AI121" s="392">
        <f>'Orçamento Familiar'!O121</f>
        <v>0</v>
      </c>
      <c r="AJ121" s="508">
        <f>Nov!F121</f>
        <v>0</v>
      </c>
      <c r="AK121" s="516">
        <f t="shared" si="95"/>
        <v>0</v>
      </c>
      <c r="AL121" s="392">
        <f>'Orçamento Familiar'!P121</f>
        <v>0</v>
      </c>
      <c r="AM121" s="508">
        <f>Dez!F121</f>
        <v>0</v>
      </c>
      <c r="AN121" s="516">
        <f t="shared" si="96"/>
        <v>0</v>
      </c>
      <c r="AO121" s="511">
        <f t="shared" si="97"/>
        <v>0</v>
      </c>
      <c r="AP121" s="512">
        <f t="shared" si="98"/>
        <v>0</v>
      </c>
      <c r="AQ121" s="516">
        <f t="shared" si="99"/>
        <v>0</v>
      </c>
    </row>
    <row r="122" spans="1:43" ht="17.25" customHeight="1" x14ac:dyDescent="0.25">
      <c r="A122" s="626"/>
      <c r="B122" s="627"/>
      <c r="C122" s="513">
        <f>'Orçamento Familiar'!C122</f>
        <v>0</v>
      </c>
      <c r="D122" s="506"/>
      <c r="E122" s="514">
        <f>'Orçamento Familiar'!E122</f>
        <v>0</v>
      </c>
      <c r="F122" s="534">
        <f>Jan!F122</f>
        <v>0</v>
      </c>
      <c r="G122" s="516">
        <f t="shared" si="85"/>
        <v>0</v>
      </c>
      <c r="H122" s="510">
        <f>'Orçamento Familiar'!F122</f>
        <v>0</v>
      </c>
      <c r="I122" s="508">
        <f>Fev!F122</f>
        <v>0</v>
      </c>
      <c r="J122" s="516">
        <f t="shared" si="86"/>
        <v>0</v>
      </c>
      <c r="K122" s="392">
        <f>'Orçamento Familiar'!G122</f>
        <v>0</v>
      </c>
      <c r="L122" s="508">
        <f>Mar!F122</f>
        <v>0</v>
      </c>
      <c r="M122" s="516">
        <f t="shared" si="87"/>
        <v>0</v>
      </c>
      <c r="N122" s="392">
        <f>'Orçamento Familiar'!H122</f>
        <v>0</v>
      </c>
      <c r="O122" s="508">
        <f>Abr!F122</f>
        <v>0</v>
      </c>
      <c r="P122" s="516">
        <f t="shared" si="88"/>
        <v>0</v>
      </c>
      <c r="Q122" s="392">
        <f>'Orçamento Familiar'!I122</f>
        <v>0</v>
      </c>
      <c r="R122" s="508">
        <f>Mai!F122</f>
        <v>0</v>
      </c>
      <c r="S122" s="516">
        <f t="shared" si="89"/>
        <v>0</v>
      </c>
      <c r="T122" s="392">
        <f>'Orçamento Familiar'!J122</f>
        <v>0</v>
      </c>
      <c r="U122" s="508">
        <f>Jun!F122</f>
        <v>0</v>
      </c>
      <c r="V122" s="516">
        <f t="shared" si="90"/>
        <v>0</v>
      </c>
      <c r="W122" s="392">
        <f>'Orçamento Familiar'!K122</f>
        <v>0</v>
      </c>
      <c r="X122" s="508">
        <f>Jul!F122</f>
        <v>0</v>
      </c>
      <c r="Y122" s="516">
        <f t="shared" si="91"/>
        <v>0</v>
      </c>
      <c r="Z122" s="392">
        <f>'Orçamento Familiar'!L122</f>
        <v>0</v>
      </c>
      <c r="AA122" s="508">
        <f>Ago!F122</f>
        <v>0</v>
      </c>
      <c r="AB122" s="516">
        <f t="shared" si="92"/>
        <v>0</v>
      </c>
      <c r="AC122" s="392">
        <f>'Orçamento Familiar'!M122</f>
        <v>0</v>
      </c>
      <c r="AD122" s="508">
        <f>Set!F122</f>
        <v>0</v>
      </c>
      <c r="AE122" s="516">
        <f t="shared" si="93"/>
        <v>0</v>
      </c>
      <c r="AF122" s="392">
        <f>'Orçamento Familiar'!N122</f>
        <v>0</v>
      </c>
      <c r="AG122" s="508">
        <f>Out!F122</f>
        <v>0</v>
      </c>
      <c r="AH122" s="516">
        <f t="shared" si="94"/>
        <v>0</v>
      </c>
      <c r="AI122" s="392">
        <f>'Orçamento Familiar'!O122</f>
        <v>0</v>
      </c>
      <c r="AJ122" s="508">
        <f>Nov!F122</f>
        <v>0</v>
      </c>
      <c r="AK122" s="516">
        <f t="shared" si="95"/>
        <v>0</v>
      </c>
      <c r="AL122" s="392">
        <f>'Orçamento Familiar'!P122</f>
        <v>0</v>
      </c>
      <c r="AM122" s="508">
        <f>Dez!F122</f>
        <v>0</v>
      </c>
      <c r="AN122" s="516">
        <f t="shared" si="96"/>
        <v>0</v>
      </c>
      <c r="AO122" s="511">
        <f t="shared" si="97"/>
        <v>0</v>
      </c>
      <c r="AP122" s="512">
        <f t="shared" si="98"/>
        <v>0</v>
      </c>
      <c r="AQ122" s="516">
        <f t="shared" si="99"/>
        <v>0</v>
      </c>
    </row>
    <row r="123" spans="1:43" ht="17.25" customHeight="1" x14ac:dyDescent="0.25">
      <c r="A123" s="626"/>
      <c r="B123" s="627"/>
      <c r="C123" s="513">
        <f>'Orçamento Familiar'!C123</f>
        <v>0</v>
      </c>
      <c r="D123" s="506"/>
      <c r="E123" s="514">
        <f>'Orçamento Familiar'!E123</f>
        <v>0</v>
      </c>
      <c r="F123" s="534">
        <f>Jan!F123</f>
        <v>0</v>
      </c>
      <c r="G123" s="516">
        <f t="shared" si="85"/>
        <v>0</v>
      </c>
      <c r="H123" s="510">
        <f>'Orçamento Familiar'!F123</f>
        <v>0</v>
      </c>
      <c r="I123" s="508">
        <f>Fev!F123</f>
        <v>0</v>
      </c>
      <c r="J123" s="516">
        <f t="shared" si="86"/>
        <v>0</v>
      </c>
      <c r="K123" s="392">
        <f>'Orçamento Familiar'!G123</f>
        <v>0</v>
      </c>
      <c r="L123" s="508">
        <f>Mar!F123</f>
        <v>0</v>
      </c>
      <c r="M123" s="516">
        <f t="shared" si="87"/>
        <v>0</v>
      </c>
      <c r="N123" s="392">
        <f>'Orçamento Familiar'!H123</f>
        <v>0</v>
      </c>
      <c r="O123" s="508">
        <f>Abr!F123</f>
        <v>0</v>
      </c>
      <c r="P123" s="516">
        <f t="shared" si="88"/>
        <v>0</v>
      </c>
      <c r="Q123" s="392">
        <f>'Orçamento Familiar'!I123</f>
        <v>0</v>
      </c>
      <c r="R123" s="508">
        <f>Mai!F123</f>
        <v>0</v>
      </c>
      <c r="S123" s="516">
        <f t="shared" si="89"/>
        <v>0</v>
      </c>
      <c r="T123" s="392">
        <f>'Orçamento Familiar'!J123</f>
        <v>0</v>
      </c>
      <c r="U123" s="508">
        <f>Jun!F123</f>
        <v>0</v>
      </c>
      <c r="V123" s="516">
        <f t="shared" si="90"/>
        <v>0</v>
      </c>
      <c r="W123" s="392">
        <f>'Orçamento Familiar'!K123</f>
        <v>0</v>
      </c>
      <c r="X123" s="508">
        <f>Jul!F123</f>
        <v>0</v>
      </c>
      <c r="Y123" s="516">
        <f t="shared" si="91"/>
        <v>0</v>
      </c>
      <c r="Z123" s="392">
        <f>'Orçamento Familiar'!L123</f>
        <v>0</v>
      </c>
      <c r="AA123" s="508">
        <f>Ago!F123</f>
        <v>0</v>
      </c>
      <c r="AB123" s="516">
        <f t="shared" si="92"/>
        <v>0</v>
      </c>
      <c r="AC123" s="392">
        <f>'Orçamento Familiar'!M123</f>
        <v>0</v>
      </c>
      <c r="AD123" s="508">
        <f>Set!F123</f>
        <v>0</v>
      </c>
      <c r="AE123" s="516">
        <f t="shared" si="93"/>
        <v>0</v>
      </c>
      <c r="AF123" s="392">
        <f>'Orçamento Familiar'!N123</f>
        <v>0</v>
      </c>
      <c r="AG123" s="508">
        <f>Out!F123</f>
        <v>0</v>
      </c>
      <c r="AH123" s="516">
        <f t="shared" si="94"/>
        <v>0</v>
      </c>
      <c r="AI123" s="392">
        <f>'Orçamento Familiar'!O123</f>
        <v>0</v>
      </c>
      <c r="AJ123" s="508">
        <f>Nov!F123</f>
        <v>0</v>
      </c>
      <c r="AK123" s="516">
        <f t="shared" si="95"/>
        <v>0</v>
      </c>
      <c r="AL123" s="392">
        <f>'Orçamento Familiar'!P123</f>
        <v>0</v>
      </c>
      <c r="AM123" s="508">
        <f>Dez!F123</f>
        <v>0</v>
      </c>
      <c r="AN123" s="516">
        <f t="shared" si="96"/>
        <v>0</v>
      </c>
      <c r="AO123" s="511">
        <f t="shared" si="97"/>
        <v>0</v>
      </c>
      <c r="AP123" s="512">
        <f t="shared" si="98"/>
        <v>0</v>
      </c>
      <c r="AQ123" s="516">
        <f t="shared" si="99"/>
        <v>0</v>
      </c>
    </row>
    <row r="124" spans="1:43" ht="17.25" customHeight="1" x14ac:dyDescent="0.25">
      <c r="A124" s="626"/>
      <c r="B124" s="627"/>
      <c r="C124" s="513">
        <f>'Orçamento Familiar'!C124</f>
        <v>0</v>
      </c>
      <c r="D124" s="506"/>
      <c r="E124" s="514">
        <f>'Orçamento Familiar'!E124</f>
        <v>0</v>
      </c>
      <c r="F124" s="534">
        <f>Jan!F124</f>
        <v>0</v>
      </c>
      <c r="G124" s="516">
        <f t="shared" si="85"/>
        <v>0</v>
      </c>
      <c r="H124" s="510">
        <f>'Orçamento Familiar'!F124</f>
        <v>0</v>
      </c>
      <c r="I124" s="508">
        <f>Fev!F124</f>
        <v>0</v>
      </c>
      <c r="J124" s="516">
        <f t="shared" si="86"/>
        <v>0</v>
      </c>
      <c r="K124" s="392">
        <f>'Orçamento Familiar'!G124</f>
        <v>0</v>
      </c>
      <c r="L124" s="508">
        <f>Mar!F124</f>
        <v>0</v>
      </c>
      <c r="M124" s="516">
        <f t="shared" si="87"/>
        <v>0</v>
      </c>
      <c r="N124" s="392">
        <f>'Orçamento Familiar'!H124</f>
        <v>0</v>
      </c>
      <c r="O124" s="508">
        <f>Abr!F124</f>
        <v>0</v>
      </c>
      <c r="P124" s="516">
        <f t="shared" si="88"/>
        <v>0</v>
      </c>
      <c r="Q124" s="392">
        <f>'Orçamento Familiar'!I124</f>
        <v>0</v>
      </c>
      <c r="R124" s="508">
        <f>Mai!F124</f>
        <v>0</v>
      </c>
      <c r="S124" s="516">
        <f t="shared" si="89"/>
        <v>0</v>
      </c>
      <c r="T124" s="392">
        <f>'Orçamento Familiar'!J124</f>
        <v>0</v>
      </c>
      <c r="U124" s="508">
        <f>Jun!F124</f>
        <v>0</v>
      </c>
      <c r="V124" s="516">
        <f t="shared" si="90"/>
        <v>0</v>
      </c>
      <c r="W124" s="392">
        <f>'Orçamento Familiar'!K124</f>
        <v>0</v>
      </c>
      <c r="X124" s="508">
        <f>Jul!F124</f>
        <v>0</v>
      </c>
      <c r="Y124" s="516">
        <f t="shared" si="91"/>
        <v>0</v>
      </c>
      <c r="Z124" s="392">
        <f>'Orçamento Familiar'!L124</f>
        <v>0</v>
      </c>
      <c r="AA124" s="508">
        <f>Ago!F124</f>
        <v>0</v>
      </c>
      <c r="AB124" s="516">
        <f t="shared" si="92"/>
        <v>0</v>
      </c>
      <c r="AC124" s="392">
        <f>'Orçamento Familiar'!M124</f>
        <v>0</v>
      </c>
      <c r="AD124" s="508">
        <f>Set!F124</f>
        <v>0</v>
      </c>
      <c r="AE124" s="516">
        <f t="shared" si="93"/>
        <v>0</v>
      </c>
      <c r="AF124" s="392">
        <f>'Orçamento Familiar'!N124</f>
        <v>0</v>
      </c>
      <c r="AG124" s="508">
        <f>Out!F124</f>
        <v>0</v>
      </c>
      <c r="AH124" s="516">
        <f t="shared" si="94"/>
        <v>0</v>
      </c>
      <c r="AI124" s="392">
        <f>'Orçamento Familiar'!O124</f>
        <v>0</v>
      </c>
      <c r="AJ124" s="508">
        <f>Nov!F124</f>
        <v>0</v>
      </c>
      <c r="AK124" s="516">
        <f t="shared" si="95"/>
        <v>0</v>
      </c>
      <c r="AL124" s="392">
        <f>'Orçamento Familiar'!P124</f>
        <v>0</v>
      </c>
      <c r="AM124" s="508">
        <f>Dez!F124</f>
        <v>0</v>
      </c>
      <c r="AN124" s="516">
        <f t="shared" si="96"/>
        <v>0</v>
      </c>
      <c r="AO124" s="511">
        <f t="shared" si="97"/>
        <v>0</v>
      </c>
      <c r="AP124" s="512">
        <f t="shared" si="98"/>
        <v>0</v>
      </c>
      <c r="AQ124" s="516">
        <f t="shared" si="99"/>
        <v>0</v>
      </c>
    </row>
    <row r="125" spans="1:43" ht="17.25" customHeight="1" x14ac:dyDescent="0.25">
      <c r="A125" s="626"/>
      <c r="B125" s="627"/>
      <c r="C125" s="513">
        <f>'Orçamento Familiar'!C125</f>
        <v>0</v>
      </c>
      <c r="D125" s="506"/>
      <c r="E125" s="514">
        <f>'Orçamento Familiar'!E125</f>
        <v>0</v>
      </c>
      <c r="F125" s="534">
        <f>Jan!F125</f>
        <v>0</v>
      </c>
      <c r="G125" s="516">
        <f t="shared" si="85"/>
        <v>0</v>
      </c>
      <c r="H125" s="510">
        <f>'Orçamento Familiar'!F125</f>
        <v>0</v>
      </c>
      <c r="I125" s="508">
        <f>Fev!F125</f>
        <v>0</v>
      </c>
      <c r="J125" s="516">
        <f t="shared" si="86"/>
        <v>0</v>
      </c>
      <c r="K125" s="392">
        <f>'Orçamento Familiar'!G125</f>
        <v>0</v>
      </c>
      <c r="L125" s="508">
        <f>Mar!F125</f>
        <v>0</v>
      </c>
      <c r="M125" s="516">
        <f t="shared" si="87"/>
        <v>0</v>
      </c>
      <c r="N125" s="392">
        <f>'Orçamento Familiar'!H125</f>
        <v>0</v>
      </c>
      <c r="O125" s="508">
        <f>Abr!F125</f>
        <v>0</v>
      </c>
      <c r="P125" s="516">
        <f t="shared" si="88"/>
        <v>0</v>
      </c>
      <c r="Q125" s="392">
        <f>'Orçamento Familiar'!I125</f>
        <v>0</v>
      </c>
      <c r="R125" s="508">
        <f>Mai!F125</f>
        <v>0</v>
      </c>
      <c r="S125" s="516">
        <f t="shared" si="89"/>
        <v>0</v>
      </c>
      <c r="T125" s="392">
        <f>'Orçamento Familiar'!J125</f>
        <v>0</v>
      </c>
      <c r="U125" s="508">
        <f>Jun!F125</f>
        <v>0</v>
      </c>
      <c r="V125" s="516">
        <f t="shared" si="90"/>
        <v>0</v>
      </c>
      <c r="W125" s="392">
        <f>'Orçamento Familiar'!K125</f>
        <v>0</v>
      </c>
      <c r="X125" s="508">
        <f>Jul!F125</f>
        <v>0</v>
      </c>
      <c r="Y125" s="516">
        <f t="shared" si="91"/>
        <v>0</v>
      </c>
      <c r="Z125" s="392">
        <f>'Orçamento Familiar'!L125</f>
        <v>0</v>
      </c>
      <c r="AA125" s="508">
        <f>Ago!F125</f>
        <v>0</v>
      </c>
      <c r="AB125" s="516">
        <f t="shared" si="92"/>
        <v>0</v>
      </c>
      <c r="AC125" s="392">
        <f>'Orçamento Familiar'!M125</f>
        <v>0</v>
      </c>
      <c r="AD125" s="508">
        <f>Set!F125</f>
        <v>0</v>
      </c>
      <c r="AE125" s="516">
        <f t="shared" si="93"/>
        <v>0</v>
      </c>
      <c r="AF125" s="392">
        <f>'Orçamento Familiar'!N125</f>
        <v>0</v>
      </c>
      <c r="AG125" s="508">
        <f>Out!F125</f>
        <v>0</v>
      </c>
      <c r="AH125" s="516">
        <f t="shared" si="94"/>
        <v>0</v>
      </c>
      <c r="AI125" s="392">
        <f>'Orçamento Familiar'!O125</f>
        <v>0</v>
      </c>
      <c r="AJ125" s="508">
        <f>Nov!F125</f>
        <v>0</v>
      </c>
      <c r="AK125" s="516">
        <f t="shared" si="95"/>
        <v>0</v>
      </c>
      <c r="AL125" s="392">
        <f>'Orçamento Familiar'!P125</f>
        <v>0</v>
      </c>
      <c r="AM125" s="508">
        <f>Dez!F125</f>
        <v>0</v>
      </c>
      <c r="AN125" s="516">
        <f t="shared" si="96"/>
        <v>0</v>
      </c>
      <c r="AO125" s="511">
        <f t="shared" si="97"/>
        <v>0</v>
      </c>
      <c r="AP125" s="512">
        <f t="shared" si="98"/>
        <v>0</v>
      </c>
      <c r="AQ125" s="516">
        <f t="shared" si="99"/>
        <v>0</v>
      </c>
    </row>
    <row r="126" spans="1:43" ht="17.25" customHeight="1" x14ac:dyDescent="0.25">
      <c r="A126" s="626"/>
      <c r="B126" s="621" t="s">
        <v>188</v>
      </c>
      <c r="C126" s="513" t="str">
        <f>'Orçamento Familiar'!C126</f>
        <v>Academia</v>
      </c>
      <c r="D126" s="506"/>
      <c r="E126" s="514">
        <f>'Orçamento Familiar'!E126</f>
        <v>0</v>
      </c>
      <c r="F126" s="534">
        <f>Jan!F126</f>
        <v>0</v>
      </c>
      <c r="G126" s="516">
        <f t="shared" si="85"/>
        <v>0</v>
      </c>
      <c r="H126" s="510">
        <f>'Orçamento Familiar'!F126</f>
        <v>0</v>
      </c>
      <c r="I126" s="508">
        <f>Fev!F126</f>
        <v>0</v>
      </c>
      <c r="J126" s="516">
        <f t="shared" si="86"/>
        <v>0</v>
      </c>
      <c r="K126" s="392">
        <f>'Orçamento Familiar'!G126</f>
        <v>0</v>
      </c>
      <c r="L126" s="508">
        <f>Mar!F126</f>
        <v>0</v>
      </c>
      <c r="M126" s="516">
        <f t="shared" si="87"/>
        <v>0</v>
      </c>
      <c r="N126" s="392">
        <f>'Orçamento Familiar'!H126</f>
        <v>0</v>
      </c>
      <c r="O126" s="508">
        <f>Abr!F126</f>
        <v>0</v>
      </c>
      <c r="P126" s="516">
        <f t="shared" si="88"/>
        <v>0</v>
      </c>
      <c r="Q126" s="392">
        <f>'Orçamento Familiar'!I126</f>
        <v>0</v>
      </c>
      <c r="R126" s="508">
        <f>Mai!F126</f>
        <v>0</v>
      </c>
      <c r="S126" s="516">
        <f t="shared" si="89"/>
        <v>0</v>
      </c>
      <c r="T126" s="392">
        <f>'Orçamento Familiar'!J126</f>
        <v>0</v>
      </c>
      <c r="U126" s="508">
        <f>Jun!F126</f>
        <v>0</v>
      </c>
      <c r="V126" s="516">
        <f t="shared" si="90"/>
        <v>0</v>
      </c>
      <c r="W126" s="392">
        <f>'Orçamento Familiar'!K126</f>
        <v>0</v>
      </c>
      <c r="X126" s="508">
        <f>Jul!F126</f>
        <v>0</v>
      </c>
      <c r="Y126" s="516">
        <f t="shared" si="91"/>
        <v>0</v>
      </c>
      <c r="Z126" s="392">
        <f>'Orçamento Familiar'!L126</f>
        <v>0</v>
      </c>
      <c r="AA126" s="508">
        <f>Ago!F126</f>
        <v>0</v>
      </c>
      <c r="AB126" s="516">
        <f t="shared" si="92"/>
        <v>0</v>
      </c>
      <c r="AC126" s="392">
        <f>'Orçamento Familiar'!M126</f>
        <v>0</v>
      </c>
      <c r="AD126" s="508">
        <f>Set!F126</f>
        <v>0</v>
      </c>
      <c r="AE126" s="516">
        <f t="shared" si="93"/>
        <v>0</v>
      </c>
      <c r="AF126" s="392">
        <f>'Orçamento Familiar'!N126</f>
        <v>0</v>
      </c>
      <c r="AG126" s="508">
        <f>Out!F126</f>
        <v>0</v>
      </c>
      <c r="AH126" s="516">
        <f t="shared" si="94"/>
        <v>0</v>
      </c>
      <c r="AI126" s="392">
        <f>'Orçamento Familiar'!O126</f>
        <v>0</v>
      </c>
      <c r="AJ126" s="508">
        <f>Nov!F126</f>
        <v>0</v>
      </c>
      <c r="AK126" s="516">
        <f t="shared" si="95"/>
        <v>0</v>
      </c>
      <c r="AL126" s="392">
        <f>'Orçamento Familiar'!P126</f>
        <v>0</v>
      </c>
      <c r="AM126" s="508">
        <f>Dez!F126</f>
        <v>0</v>
      </c>
      <c r="AN126" s="516">
        <f t="shared" si="96"/>
        <v>0</v>
      </c>
      <c r="AO126" s="511">
        <f t="shared" si="97"/>
        <v>0</v>
      </c>
      <c r="AP126" s="512">
        <f t="shared" si="98"/>
        <v>0</v>
      </c>
      <c r="AQ126" s="516">
        <f t="shared" si="99"/>
        <v>0</v>
      </c>
    </row>
    <row r="127" spans="1:43" ht="17.25" customHeight="1" x14ac:dyDescent="0.25">
      <c r="A127" s="626"/>
      <c r="B127" s="621"/>
      <c r="C127" s="513" t="str">
        <f>'Orçamento Familiar'!C127</f>
        <v>Esportes</v>
      </c>
      <c r="D127" s="506"/>
      <c r="E127" s="514">
        <f>'Orçamento Familiar'!E127</f>
        <v>0</v>
      </c>
      <c r="F127" s="534">
        <f>Jan!F127</f>
        <v>0</v>
      </c>
      <c r="G127" s="516">
        <f t="shared" si="85"/>
        <v>0</v>
      </c>
      <c r="H127" s="510">
        <f>'Orçamento Familiar'!F127</f>
        <v>0</v>
      </c>
      <c r="I127" s="508">
        <f>Fev!F127</f>
        <v>0</v>
      </c>
      <c r="J127" s="516">
        <f t="shared" si="86"/>
        <v>0</v>
      </c>
      <c r="K127" s="392">
        <f>'Orçamento Familiar'!G127</f>
        <v>0</v>
      </c>
      <c r="L127" s="508">
        <f>Mar!F127</f>
        <v>0</v>
      </c>
      <c r="M127" s="516">
        <f t="shared" si="87"/>
        <v>0</v>
      </c>
      <c r="N127" s="392">
        <f>'Orçamento Familiar'!H127</f>
        <v>0</v>
      </c>
      <c r="O127" s="508">
        <f>Abr!F127</f>
        <v>0</v>
      </c>
      <c r="P127" s="516">
        <f t="shared" si="88"/>
        <v>0</v>
      </c>
      <c r="Q127" s="392">
        <f>'Orçamento Familiar'!I127</f>
        <v>0</v>
      </c>
      <c r="R127" s="508">
        <f>Mai!F127</f>
        <v>0</v>
      </c>
      <c r="S127" s="516">
        <f t="shared" si="89"/>
        <v>0</v>
      </c>
      <c r="T127" s="392">
        <f>'Orçamento Familiar'!J127</f>
        <v>0</v>
      </c>
      <c r="U127" s="508">
        <f>Jun!F127</f>
        <v>0</v>
      </c>
      <c r="V127" s="516">
        <f t="shared" si="90"/>
        <v>0</v>
      </c>
      <c r="W127" s="392">
        <f>'Orçamento Familiar'!K127</f>
        <v>0</v>
      </c>
      <c r="X127" s="508">
        <f>Jul!F127</f>
        <v>0</v>
      </c>
      <c r="Y127" s="516">
        <f t="shared" si="91"/>
        <v>0</v>
      </c>
      <c r="Z127" s="392">
        <f>'Orçamento Familiar'!L127</f>
        <v>0</v>
      </c>
      <c r="AA127" s="508">
        <f>Ago!F127</f>
        <v>0</v>
      </c>
      <c r="AB127" s="516">
        <f t="shared" si="92"/>
        <v>0</v>
      </c>
      <c r="AC127" s="392">
        <f>'Orçamento Familiar'!M127</f>
        <v>0</v>
      </c>
      <c r="AD127" s="508">
        <f>Set!F127</f>
        <v>0</v>
      </c>
      <c r="AE127" s="516">
        <f t="shared" si="93"/>
        <v>0</v>
      </c>
      <c r="AF127" s="392">
        <f>'Orçamento Familiar'!N127</f>
        <v>0</v>
      </c>
      <c r="AG127" s="508">
        <f>Out!F127</f>
        <v>0</v>
      </c>
      <c r="AH127" s="516">
        <f t="shared" si="94"/>
        <v>0</v>
      </c>
      <c r="AI127" s="392">
        <f>'Orçamento Familiar'!O127</f>
        <v>0</v>
      </c>
      <c r="AJ127" s="508">
        <f>Nov!F127</f>
        <v>0</v>
      </c>
      <c r="AK127" s="516">
        <f t="shared" si="95"/>
        <v>0</v>
      </c>
      <c r="AL127" s="392">
        <f>'Orçamento Familiar'!P127</f>
        <v>0</v>
      </c>
      <c r="AM127" s="508">
        <f>Dez!F127</f>
        <v>0</v>
      </c>
      <c r="AN127" s="516">
        <f t="shared" si="96"/>
        <v>0</v>
      </c>
      <c r="AO127" s="511">
        <f t="shared" si="97"/>
        <v>0</v>
      </c>
      <c r="AP127" s="512">
        <f t="shared" si="98"/>
        <v>0</v>
      </c>
      <c r="AQ127" s="516">
        <f t="shared" si="99"/>
        <v>0</v>
      </c>
    </row>
    <row r="128" spans="1:43" ht="17.25" customHeight="1" x14ac:dyDescent="0.25">
      <c r="A128" s="626"/>
      <c r="B128" s="621"/>
      <c r="C128" s="513" t="str">
        <f>'Orçamento Familiar'!C128</f>
        <v>Cabeleireiro(a)</v>
      </c>
      <c r="D128" s="506"/>
      <c r="E128" s="514">
        <f>'Orçamento Familiar'!E128</f>
        <v>60</v>
      </c>
      <c r="F128" s="534">
        <f>Jan!F128</f>
        <v>0</v>
      </c>
      <c r="G128" s="516">
        <f t="shared" si="85"/>
        <v>-60</v>
      </c>
      <c r="H128" s="510">
        <f>'Orçamento Familiar'!F128</f>
        <v>90</v>
      </c>
      <c r="I128" s="508">
        <f>Fev!F128</f>
        <v>90</v>
      </c>
      <c r="J128" s="516">
        <f t="shared" si="86"/>
        <v>0</v>
      </c>
      <c r="K128" s="392">
        <f>'Orçamento Familiar'!G128</f>
        <v>90</v>
      </c>
      <c r="L128" s="508">
        <f>Mar!F128</f>
        <v>25</v>
      </c>
      <c r="M128" s="516">
        <f t="shared" si="87"/>
        <v>-65</v>
      </c>
      <c r="N128" s="392">
        <f>'Orçamento Familiar'!H128</f>
        <v>90</v>
      </c>
      <c r="O128" s="508">
        <f>Abr!F128</f>
        <v>0</v>
      </c>
      <c r="P128" s="516">
        <f t="shared" si="88"/>
        <v>-90</v>
      </c>
      <c r="Q128" s="392">
        <f>'Orçamento Familiar'!I128</f>
        <v>90</v>
      </c>
      <c r="R128" s="508">
        <f>Mai!F128</f>
        <v>0</v>
      </c>
      <c r="S128" s="516">
        <f t="shared" si="89"/>
        <v>-90</v>
      </c>
      <c r="T128" s="392">
        <f>'Orçamento Familiar'!J128</f>
        <v>90</v>
      </c>
      <c r="U128" s="508">
        <f>Jun!F128</f>
        <v>0</v>
      </c>
      <c r="V128" s="516">
        <f t="shared" si="90"/>
        <v>-90</v>
      </c>
      <c r="W128" s="392">
        <f>'Orçamento Familiar'!K128</f>
        <v>90</v>
      </c>
      <c r="X128" s="508">
        <f>Jul!F128</f>
        <v>0</v>
      </c>
      <c r="Y128" s="516">
        <f t="shared" si="91"/>
        <v>-90</v>
      </c>
      <c r="Z128" s="392">
        <f>'Orçamento Familiar'!L128</f>
        <v>90</v>
      </c>
      <c r="AA128" s="508">
        <f>Ago!F128</f>
        <v>0</v>
      </c>
      <c r="AB128" s="516">
        <f t="shared" si="92"/>
        <v>-90</v>
      </c>
      <c r="AC128" s="392">
        <f>'Orçamento Familiar'!M128</f>
        <v>90</v>
      </c>
      <c r="AD128" s="508">
        <f>Set!F128</f>
        <v>0</v>
      </c>
      <c r="AE128" s="516">
        <f t="shared" si="93"/>
        <v>-90</v>
      </c>
      <c r="AF128" s="392">
        <f>'Orçamento Familiar'!N128</f>
        <v>90</v>
      </c>
      <c r="AG128" s="508">
        <f>Out!F128</f>
        <v>0</v>
      </c>
      <c r="AH128" s="516">
        <f t="shared" si="94"/>
        <v>-90</v>
      </c>
      <c r="AI128" s="392">
        <f>'Orçamento Familiar'!O128</f>
        <v>90</v>
      </c>
      <c r="AJ128" s="508">
        <f>Nov!F128</f>
        <v>0</v>
      </c>
      <c r="AK128" s="516">
        <f t="shared" si="95"/>
        <v>-90</v>
      </c>
      <c r="AL128" s="392">
        <f>'Orçamento Familiar'!P128</f>
        <v>90</v>
      </c>
      <c r="AM128" s="508">
        <f>Dez!F128</f>
        <v>0</v>
      </c>
      <c r="AN128" s="516">
        <f t="shared" si="96"/>
        <v>-90</v>
      </c>
      <c r="AO128" s="511">
        <f t="shared" si="97"/>
        <v>1050</v>
      </c>
      <c r="AP128" s="512">
        <f t="shared" si="98"/>
        <v>115</v>
      </c>
      <c r="AQ128" s="516">
        <f t="shared" si="99"/>
        <v>-935</v>
      </c>
    </row>
    <row r="129" spans="1:43" ht="17.25" customHeight="1" x14ac:dyDescent="0.25">
      <c r="A129" s="626"/>
      <c r="B129" s="621"/>
      <c r="C129" s="513" t="str">
        <f>'Orçamento Familiar'!C129</f>
        <v>Higiene Pessoal (unha, depilação etc.)</v>
      </c>
      <c r="D129" s="506"/>
      <c r="E129" s="514">
        <f>'Orçamento Familiar'!E129</f>
        <v>0</v>
      </c>
      <c r="F129" s="534">
        <f>Jan!F129</f>
        <v>0</v>
      </c>
      <c r="G129" s="516">
        <f t="shared" si="85"/>
        <v>0</v>
      </c>
      <c r="H129" s="510">
        <f>'Orçamento Familiar'!F129</f>
        <v>0</v>
      </c>
      <c r="I129" s="508">
        <f>Fev!F129</f>
        <v>0</v>
      </c>
      <c r="J129" s="516">
        <f t="shared" si="86"/>
        <v>0</v>
      </c>
      <c r="K129" s="392">
        <f>'Orçamento Familiar'!G129</f>
        <v>0</v>
      </c>
      <c r="L129" s="508">
        <f>Mar!F129</f>
        <v>0</v>
      </c>
      <c r="M129" s="516">
        <f t="shared" si="87"/>
        <v>0</v>
      </c>
      <c r="N129" s="392">
        <f>'Orçamento Familiar'!H129</f>
        <v>0</v>
      </c>
      <c r="O129" s="508">
        <f>Abr!F129</f>
        <v>0</v>
      </c>
      <c r="P129" s="516">
        <f t="shared" si="88"/>
        <v>0</v>
      </c>
      <c r="Q129" s="392">
        <f>'Orçamento Familiar'!I129</f>
        <v>0</v>
      </c>
      <c r="R129" s="508">
        <f>Mai!F129</f>
        <v>0</v>
      </c>
      <c r="S129" s="516">
        <f t="shared" si="89"/>
        <v>0</v>
      </c>
      <c r="T129" s="392">
        <f>'Orçamento Familiar'!J129</f>
        <v>0</v>
      </c>
      <c r="U129" s="508">
        <f>Jun!F129</f>
        <v>0</v>
      </c>
      <c r="V129" s="516">
        <f t="shared" si="90"/>
        <v>0</v>
      </c>
      <c r="W129" s="392">
        <f>'Orçamento Familiar'!K129</f>
        <v>0</v>
      </c>
      <c r="X129" s="508">
        <f>Jul!F129</f>
        <v>0</v>
      </c>
      <c r="Y129" s="516">
        <f t="shared" si="91"/>
        <v>0</v>
      </c>
      <c r="Z129" s="392">
        <f>'Orçamento Familiar'!L129</f>
        <v>0</v>
      </c>
      <c r="AA129" s="508">
        <f>Ago!F129</f>
        <v>0</v>
      </c>
      <c r="AB129" s="516">
        <f t="shared" si="92"/>
        <v>0</v>
      </c>
      <c r="AC129" s="392">
        <f>'Orçamento Familiar'!M129</f>
        <v>0</v>
      </c>
      <c r="AD129" s="508">
        <f>Set!F129</f>
        <v>0</v>
      </c>
      <c r="AE129" s="516">
        <f t="shared" si="93"/>
        <v>0</v>
      </c>
      <c r="AF129" s="392">
        <f>'Orçamento Familiar'!N129</f>
        <v>0</v>
      </c>
      <c r="AG129" s="508">
        <f>Out!F129</f>
        <v>0</v>
      </c>
      <c r="AH129" s="516">
        <f t="shared" si="94"/>
        <v>0</v>
      </c>
      <c r="AI129" s="392">
        <f>'Orçamento Familiar'!O129</f>
        <v>0</v>
      </c>
      <c r="AJ129" s="508">
        <f>Nov!F129</f>
        <v>0</v>
      </c>
      <c r="AK129" s="516">
        <f t="shared" si="95"/>
        <v>0</v>
      </c>
      <c r="AL129" s="392">
        <f>'Orçamento Familiar'!P129</f>
        <v>0</v>
      </c>
      <c r="AM129" s="508">
        <f>Dez!F129</f>
        <v>0</v>
      </c>
      <c r="AN129" s="516">
        <f t="shared" si="96"/>
        <v>0</v>
      </c>
      <c r="AO129" s="511">
        <f t="shared" si="97"/>
        <v>0</v>
      </c>
      <c r="AP129" s="512">
        <f t="shared" si="98"/>
        <v>0</v>
      </c>
      <c r="AQ129" s="516">
        <f t="shared" si="99"/>
        <v>0</v>
      </c>
    </row>
    <row r="130" spans="1:43" ht="17.25" customHeight="1" x14ac:dyDescent="0.25">
      <c r="A130" s="626"/>
      <c r="B130" s="621"/>
      <c r="C130" s="513" t="str">
        <f>'Orçamento Familiar'!C130</f>
        <v>Perfumaria / Cosméticos</v>
      </c>
      <c r="D130" s="506"/>
      <c r="E130" s="514">
        <f>'Orçamento Familiar'!E130</f>
        <v>90</v>
      </c>
      <c r="F130" s="534">
        <f>Jan!F130</f>
        <v>0</v>
      </c>
      <c r="G130" s="516">
        <f t="shared" si="85"/>
        <v>-90</v>
      </c>
      <c r="H130" s="510">
        <f>'Orçamento Familiar'!F130</f>
        <v>70</v>
      </c>
      <c r="I130" s="508">
        <f>Fev!F130</f>
        <v>0</v>
      </c>
      <c r="J130" s="516">
        <f t="shared" si="86"/>
        <v>-70</v>
      </c>
      <c r="K130" s="392">
        <f>'Orçamento Familiar'!G130</f>
        <v>70</v>
      </c>
      <c r="L130" s="508">
        <f>Mar!F130</f>
        <v>0</v>
      </c>
      <c r="M130" s="516">
        <f t="shared" si="87"/>
        <v>-70</v>
      </c>
      <c r="N130" s="392">
        <f>'Orçamento Familiar'!H130</f>
        <v>70</v>
      </c>
      <c r="O130" s="508">
        <f>Abr!F130</f>
        <v>0</v>
      </c>
      <c r="P130" s="516">
        <f t="shared" si="88"/>
        <v>-70</v>
      </c>
      <c r="Q130" s="392">
        <f>'Orçamento Familiar'!I130</f>
        <v>70</v>
      </c>
      <c r="R130" s="508">
        <f>Mai!F130</f>
        <v>0</v>
      </c>
      <c r="S130" s="516">
        <f t="shared" si="89"/>
        <v>-70</v>
      </c>
      <c r="T130" s="392">
        <f>'Orçamento Familiar'!J130</f>
        <v>70</v>
      </c>
      <c r="U130" s="508">
        <f>Jun!F130</f>
        <v>0</v>
      </c>
      <c r="V130" s="516">
        <f t="shared" si="90"/>
        <v>-70</v>
      </c>
      <c r="W130" s="392">
        <f>'Orçamento Familiar'!K130</f>
        <v>70</v>
      </c>
      <c r="X130" s="508">
        <f>Jul!F130</f>
        <v>0</v>
      </c>
      <c r="Y130" s="516">
        <f t="shared" si="91"/>
        <v>-70</v>
      </c>
      <c r="Z130" s="392">
        <f>'Orçamento Familiar'!L130</f>
        <v>70</v>
      </c>
      <c r="AA130" s="508">
        <f>Ago!F130</f>
        <v>0</v>
      </c>
      <c r="AB130" s="516">
        <f t="shared" si="92"/>
        <v>-70</v>
      </c>
      <c r="AC130" s="392">
        <f>'Orçamento Familiar'!M130</f>
        <v>70</v>
      </c>
      <c r="AD130" s="508">
        <f>Set!F130</f>
        <v>0</v>
      </c>
      <c r="AE130" s="516">
        <f t="shared" si="93"/>
        <v>-70</v>
      </c>
      <c r="AF130" s="392">
        <f>'Orçamento Familiar'!N130</f>
        <v>70</v>
      </c>
      <c r="AG130" s="508">
        <f>Out!F130</f>
        <v>0</v>
      </c>
      <c r="AH130" s="516">
        <f t="shared" si="94"/>
        <v>-70</v>
      </c>
      <c r="AI130" s="392">
        <f>'Orçamento Familiar'!O130</f>
        <v>70</v>
      </c>
      <c r="AJ130" s="508">
        <f>Nov!F130</f>
        <v>0</v>
      </c>
      <c r="AK130" s="516">
        <f t="shared" si="95"/>
        <v>-70</v>
      </c>
      <c r="AL130" s="392">
        <f>'Orçamento Familiar'!P130</f>
        <v>70</v>
      </c>
      <c r="AM130" s="508">
        <f>Dez!F130</f>
        <v>0</v>
      </c>
      <c r="AN130" s="516">
        <f t="shared" si="96"/>
        <v>-70</v>
      </c>
      <c r="AO130" s="511">
        <f t="shared" si="97"/>
        <v>860</v>
      </c>
      <c r="AP130" s="512">
        <f t="shared" si="98"/>
        <v>0</v>
      </c>
      <c r="AQ130" s="516">
        <f t="shared" si="99"/>
        <v>-860</v>
      </c>
    </row>
    <row r="131" spans="1:43" ht="17.25" customHeight="1" x14ac:dyDescent="0.25">
      <c r="A131" s="626"/>
      <c r="B131" s="621"/>
      <c r="C131" s="513">
        <f>'Orçamento Familiar'!C131</f>
        <v>0</v>
      </c>
      <c r="D131" s="506"/>
      <c r="E131" s="514">
        <f>'Orçamento Familiar'!E131</f>
        <v>0</v>
      </c>
      <c r="F131" s="534">
        <f>Jan!F131</f>
        <v>0</v>
      </c>
      <c r="G131" s="516">
        <f t="shared" si="85"/>
        <v>0</v>
      </c>
      <c r="H131" s="510">
        <f>'Orçamento Familiar'!F131</f>
        <v>0</v>
      </c>
      <c r="I131" s="508">
        <f>Fev!F131</f>
        <v>0</v>
      </c>
      <c r="J131" s="516">
        <f t="shared" si="86"/>
        <v>0</v>
      </c>
      <c r="K131" s="392">
        <f>'Orçamento Familiar'!G131</f>
        <v>0</v>
      </c>
      <c r="L131" s="508">
        <f>Mar!F131</f>
        <v>0</v>
      </c>
      <c r="M131" s="516">
        <f t="shared" si="87"/>
        <v>0</v>
      </c>
      <c r="N131" s="392">
        <f>'Orçamento Familiar'!H131</f>
        <v>0</v>
      </c>
      <c r="O131" s="508">
        <f>Abr!F131</f>
        <v>0</v>
      </c>
      <c r="P131" s="516">
        <f t="shared" si="88"/>
        <v>0</v>
      </c>
      <c r="Q131" s="392">
        <f>'Orçamento Familiar'!I131</f>
        <v>0</v>
      </c>
      <c r="R131" s="508">
        <f>Mai!F131</f>
        <v>0</v>
      </c>
      <c r="S131" s="516">
        <f t="shared" si="89"/>
        <v>0</v>
      </c>
      <c r="T131" s="392">
        <f>'Orçamento Familiar'!J131</f>
        <v>0</v>
      </c>
      <c r="U131" s="508">
        <f>Jun!F131</f>
        <v>0</v>
      </c>
      <c r="V131" s="516">
        <f t="shared" si="90"/>
        <v>0</v>
      </c>
      <c r="W131" s="392">
        <f>'Orçamento Familiar'!K131</f>
        <v>0</v>
      </c>
      <c r="X131" s="508">
        <f>Jul!F131</f>
        <v>0</v>
      </c>
      <c r="Y131" s="516">
        <f t="shared" si="91"/>
        <v>0</v>
      </c>
      <c r="Z131" s="392">
        <f>'Orçamento Familiar'!L131</f>
        <v>0</v>
      </c>
      <c r="AA131" s="508">
        <f>Ago!F131</f>
        <v>0</v>
      </c>
      <c r="AB131" s="516">
        <f t="shared" si="92"/>
        <v>0</v>
      </c>
      <c r="AC131" s="392">
        <f>'Orçamento Familiar'!M131</f>
        <v>0</v>
      </c>
      <c r="AD131" s="508">
        <f>Set!F131</f>
        <v>0</v>
      </c>
      <c r="AE131" s="516">
        <f t="shared" si="93"/>
        <v>0</v>
      </c>
      <c r="AF131" s="392">
        <f>'Orçamento Familiar'!N131</f>
        <v>0</v>
      </c>
      <c r="AG131" s="508">
        <f>Out!F131</f>
        <v>0</v>
      </c>
      <c r="AH131" s="516">
        <f t="shared" si="94"/>
        <v>0</v>
      </c>
      <c r="AI131" s="392">
        <f>'Orçamento Familiar'!O131</f>
        <v>0</v>
      </c>
      <c r="AJ131" s="508">
        <f>Nov!F131</f>
        <v>0</v>
      </c>
      <c r="AK131" s="516">
        <f t="shared" si="95"/>
        <v>0</v>
      </c>
      <c r="AL131" s="392">
        <f>'Orçamento Familiar'!P131</f>
        <v>0</v>
      </c>
      <c r="AM131" s="508">
        <f>Dez!F131</f>
        <v>0</v>
      </c>
      <c r="AN131" s="516">
        <f t="shared" si="96"/>
        <v>0</v>
      </c>
      <c r="AO131" s="511">
        <f t="shared" si="97"/>
        <v>0</v>
      </c>
      <c r="AP131" s="512">
        <f t="shared" si="98"/>
        <v>0</v>
      </c>
      <c r="AQ131" s="516">
        <f t="shared" si="99"/>
        <v>0</v>
      </c>
    </row>
    <row r="132" spans="1:43" ht="17.25" customHeight="1" x14ac:dyDescent="0.25">
      <c r="A132" s="626"/>
      <c r="B132" s="621"/>
      <c r="C132" s="513">
        <f>'Orçamento Familiar'!C132</f>
        <v>0</v>
      </c>
      <c r="D132" s="506"/>
      <c r="E132" s="514">
        <f>'Orçamento Familiar'!E132</f>
        <v>0</v>
      </c>
      <c r="F132" s="534">
        <f>Jan!F132</f>
        <v>0</v>
      </c>
      <c r="G132" s="516">
        <f t="shared" si="85"/>
        <v>0</v>
      </c>
      <c r="H132" s="510">
        <f>'Orçamento Familiar'!F132</f>
        <v>0</v>
      </c>
      <c r="I132" s="508">
        <f>Fev!F132</f>
        <v>0</v>
      </c>
      <c r="J132" s="516">
        <f t="shared" si="86"/>
        <v>0</v>
      </c>
      <c r="K132" s="392">
        <f>'Orçamento Familiar'!G132</f>
        <v>0</v>
      </c>
      <c r="L132" s="508">
        <f>Mar!F132</f>
        <v>0</v>
      </c>
      <c r="M132" s="516">
        <f t="shared" si="87"/>
        <v>0</v>
      </c>
      <c r="N132" s="392">
        <f>'Orçamento Familiar'!H132</f>
        <v>0</v>
      </c>
      <c r="O132" s="508">
        <f>Abr!F132</f>
        <v>0</v>
      </c>
      <c r="P132" s="516">
        <f t="shared" si="88"/>
        <v>0</v>
      </c>
      <c r="Q132" s="392">
        <f>'Orçamento Familiar'!I132</f>
        <v>0</v>
      </c>
      <c r="R132" s="508">
        <f>Mai!F132</f>
        <v>0</v>
      </c>
      <c r="S132" s="516">
        <f t="shared" si="89"/>
        <v>0</v>
      </c>
      <c r="T132" s="392">
        <f>'Orçamento Familiar'!J132</f>
        <v>0</v>
      </c>
      <c r="U132" s="508">
        <f>Jun!F132</f>
        <v>0</v>
      </c>
      <c r="V132" s="516">
        <f t="shared" si="90"/>
        <v>0</v>
      </c>
      <c r="W132" s="392">
        <f>'Orçamento Familiar'!K132</f>
        <v>0</v>
      </c>
      <c r="X132" s="508">
        <f>Jul!F132</f>
        <v>0</v>
      </c>
      <c r="Y132" s="516">
        <f t="shared" si="91"/>
        <v>0</v>
      </c>
      <c r="Z132" s="392">
        <f>'Orçamento Familiar'!L132</f>
        <v>0</v>
      </c>
      <c r="AA132" s="508">
        <f>Ago!F132</f>
        <v>0</v>
      </c>
      <c r="AB132" s="516">
        <f t="shared" si="92"/>
        <v>0</v>
      </c>
      <c r="AC132" s="392">
        <f>'Orçamento Familiar'!M132</f>
        <v>0</v>
      </c>
      <c r="AD132" s="508">
        <f>Set!F132</f>
        <v>0</v>
      </c>
      <c r="AE132" s="516">
        <f t="shared" si="93"/>
        <v>0</v>
      </c>
      <c r="AF132" s="392">
        <f>'Orçamento Familiar'!N132</f>
        <v>0</v>
      </c>
      <c r="AG132" s="508">
        <f>Out!F132</f>
        <v>0</v>
      </c>
      <c r="AH132" s="516">
        <f t="shared" si="94"/>
        <v>0</v>
      </c>
      <c r="AI132" s="392">
        <f>'Orçamento Familiar'!O132</f>
        <v>0</v>
      </c>
      <c r="AJ132" s="508">
        <f>Nov!F132</f>
        <v>0</v>
      </c>
      <c r="AK132" s="516">
        <f t="shared" si="95"/>
        <v>0</v>
      </c>
      <c r="AL132" s="392">
        <f>'Orçamento Familiar'!P132</f>
        <v>0</v>
      </c>
      <c r="AM132" s="508">
        <f>Dez!F132</f>
        <v>0</v>
      </c>
      <c r="AN132" s="516">
        <f t="shared" si="96"/>
        <v>0</v>
      </c>
      <c r="AO132" s="511">
        <f t="shared" si="97"/>
        <v>0</v>
      </c>
      <c r="AP132" s="512">
        <f t="shared" si="98"/>
        <v>0</v>
      </c>
      <c r="AQ132" s="516">
        <f t="shared" si="99"/>
        <v>0</v>
      </c>
    </row>
    <row r="133" spans="1:43" ht="17.25" customHeight="1" x14ac:dyDescent="0.25">
      <c r="A133" s="626"/>
      <c r="B133" s="599" t="s">
        <v>74</v>
      </c>
      <c r="C133" s="513" t="str">
        <f>'Orçamento Familiar'!C133</f>
        <v>Anuidade clube</v>
      </c>
      <c r="D133" s="506"/>
      <c r="E133" s="514">
        <f>'Orçamento Familiar'!E133</f>
        <v>0</v>
      </c>
      <c r="F133" s="534">
        <f>Jan!F133</f>
        <v>0</v>
      </c>
      <c r="G133" s="516">
        <f t="shared" si="85"/>
        <v>0</v>
      </c>
      <c r="H133" s="510">
        <f>'Orçamento Familiar'!F133</f>
        <v>0</v>
      </c>
      <c r="I133" s="508">
        <f>Fev!F133</f>
        <v>120</v>
      </c>
      <c r="J133" s="516">
        <f t="shared" si="86"/>
        <v>120</v>
      </c>
      <c r="K133" s="392">
        <f>'Orçamento Familiar'!G133</f>
        <v>30</v>
      </c>
      <c r="L133" s="508">
        <f>Mar!F133</f>
        <v>0</v>
      </c>
      <c r="M133" s="516">
        <f t="shared" si="87"/>
        <v>-30</v>
      </c>
      <c r="N133" s="392">
        <f>'Orçamento Familiar'!H133</f>
        <v>0</v>
      </c>
      <c r="O133" s="508">
        <f>Abr!F133</f>
        <v>0</v>
      </c>
      <c r="P133" s="516">
        <f t="shared" si="88"/>
        <v>0</v>
      </c>
      <c r="Q133" s="392">
        <f>'Orçamento Familiar'!I133</f>
        <v>0</v>
      </c>
      <c r="R133" s="508">
        <f>Mai!F133</f>
        <v>0</v>
      </c>
      <c r="S133" s="516">
        <f t="shared" si="89"/>
        <v>0</v>
      </c>
      <c r="T133" s="392">
        <f>'Orçamento Familiar'!J133</f>
        <v>0</v>
      </c>
      <c r="U133" s="508">
        <f>Jun!F133</f>
        <v>0</v>
      </c>
      <c r="V133" s="516">
        <f t="shared" si="90"/>
        <v>0</v>
      </c>
      <c r="W133" s="392">
        <f>'Orçamento Familiar'!K133</f>
        <v>0</v>
      </c>
      <c r="X133" s="508">
        <f>Jul!F133</f>
        <v>0</v>
      </c>
      <c r="Y133" s="516">
        <f t="shared" si="91"/>
        <v>0</v>
      </c>
      <c r="Z133" s="392">
        <f>'Orçamento Familiar'!L133</f>
        <v>0</v>
      </c>
      <c r="AA133" s="508">
        <f>Ago!F133</f>
        <v>0</v>
      </c>
      <c r="AB133" s="516">
        <f t="shared" si="92"/>
        <v>0</v>
      </c>
      <c r="AC133" s="392">
        <f>'Orçamento Familiar'!M133</f>
        <v>0</v>
      </c>
      <c r="AD133" s="508">
        <f>Set!F133</f>
        <v>0</v>
      </c>
      <c r="AE133" s="516">
        <f t="shared" si="93"/>
        <v>0</v>
      </c>
      <c r="AF133" s="392">
        <f>'Orçamento Familiar'!N133</f>
        <v>0</v>
      </c>
      <c r="AG133" s="508">
        <f>Out!F133</f>
        <v>0</v>
      </c>
      <c r="AH133" s="516">
        <f t="shared" si="94"/>
        <v>0</v>
      </c>
      <c r="AI133" s="392">
        <f>'Orçamento Familiar'!O133</f>
        <v>0</v>
      </c>
      <c r="AJ133" s="508">
        <f>Nov!F133</f>
        <v>0</v>
      </c>
      <c r="AK133" s="516">
        <f t="shared" si="95"/>
        <v>0</v>
      </c>
      <c r="AL133" s="392">
        <f>'Orçamento Familiar'!P133</f>
        <v>0</v>
      </c>
      <c r="AM133" s="508">
        <f>Dez!F133</f>
        <v>0</v>
      </c>
      <c r="AN133" s="516">
        <f t="shared" si="96"/>
        <v>0</v>
      </c>
      <c r="AO133" s="511">
        <f t="shared" si="97"/>
        <v>30</v>
      </c>
      <c r="AP133" s="512">
        <f t="shared" si="98"/>
        <v>120</v>
      </c>
      <c r="AQ133" s="516">
        <f t="shared" si="99"/>
        <v>90</v>
      </c>
    </row>
    <row r="134" spans="1:43" ht="17.25" customHeight="1" x14ac:dyDescent="0.25">
      <c r="A134" s="626"/>
      <c r="B134" s="599"/>
      <c r="C134" s="513" t="str">
        <f>'Orçamento Familiar'!C134</f>
        <v>Restaurantes, Lanchonetes, Cafés</v>
      </c>
      <c r="D134" s="506"/>
      <c r="E134" s="514">
        <f>'Orçamento Familiar'!E134</f>
        <v>500</v>
      </c>
      <c r="F134" s="534">
        <f>Jan!F134</f>
        <v>0</v>
      </c>
      <c r="G134" s="516">
        <f t="shared" si="85"/>
        <v>-500</v>
      </c>
      <c r="H134" s="510">
        <f>'Orçamento Familiar'!F134</f>
        <v>500</v>
      </c>
      <c r="I134" s="508">
        <f>Fev!F134</f>
        <v>100</v>
      </c>
      <c r="J134" s="516">
        <f t="shared" si="86"/>
        <v>-400</v>
      </c>
      <c r="K134" s="392">
        <f>'Orçamento Familiar'!G134</f>
        <v>500</v>
      </c>
      <c r="L134" s="508">
        <f>Mar!F134</f>
        <v>340.15</v>
      </c>
      <c r="M134" s="516">
        <f t="shared" si="87"/>
        <v>-159.85000000000002</v>
      </c>
      <c r="N134" s="392">
        <f>'Orçamento Familiar'!H134</f>
        <v>500</v>
      </c>
      <c r="O134" s="508">
        <f>Abr!F134</f>
        <v>0</v>
      </c>
      <c r="P134" s="516">
        <f t="shared" si="88"/>
        <v>-500</v>
      </c>
      <c r="Q134" s="392">
        <f>'Orçamento Familiar'!I134</f>
        <v>500</v>
      </c>
      <c r="R134" s="508">
        <f>Mai!F134</f>
        <v>0</v>
      </c>
      <c r="S134" s="516">
        <f t="shared" si="89"/>
        <v>-500</v>
      </c>
      <c r="T134" s="392">
        <f>'Orçamento Familiar'!J134</f>
        <v>500</v>
      </c>
      <c r="U134" s="508">
        <f>Jun!F134</f>
        <v>0</v>
      </c>
      <c r="V134" s="516">
        <f t="shared" si="90"/>
        <v>-500</v>
      </c>
      <c r="W134" s="392">
        <f>'Orçamento Familiar'!K134</f>
        <v>500</v>
      </c>
      <c r="X134" s="508">
        <f>Jul!F134</f>
        <v>0</v>
      </c>
      <c r="Y134" s="516">
        <f t="shared" si="91"/>
        <v>-500</v>
      </c>
      <c r="Z134" s="392">
        <f>'Orçamento Familiar'!L134</f>
        <v>500</v>
      </c>
      <c r="AA134" s="508">
        <f>Ago!F134</f>
        <v>0</v>
      </c>
      <c r="AB134" s="516">
        <f t="shared" si="92"/>
        <v>-500</v>
      </c>
      <c r="AC134" s="392">
        <f>'Orçamento Familiar'!M134</f>
        <v>500</v>
      </c>
      <c r="AD134" s="508">
        <f>Set!F134</f>
        <v>0</v>
      </c>
      <c r="AE134" s="516">
        <f t="shared" si="93"/>
        <v>-500</v>
      </c>
      <c r="AF134" s="392">
        <f>'Orçamento Familiar'!N134</f>
        <v>500</v>
      </c>
      <c r="AG134" s="508">
        <f>Out!F134</f>
        <v>0</v>
      </c>
      <c r="AH134" s="516">
        <f t="shared" si="94"/>
        <v>-500</v>
      </c>
      <c r="AI134" s="392">
        <f>'Orçamento Familiar'!O134</f>
        <v>500</v>
      </c>
      <c r="AJ134" s="508">
        <f>Nov!F134</f>
        <v>0</v>
      </c>
      <c r="AK134" s="516">
        <f t="shared" si="95"/>
        <v>-500</v>
      </c>
      <c r="AL134" s="392">
        <f>'Orçamento Familiar'!P134</f>
        <v>500</v>
      </c>
      <c r="AM134" s="508">
        <f>Dez!F134</f>
        <v>0</v>
      </c>
      <c r="AN134" s="516">
        <f t="shared" si="96"/>
        <v>-500</v>
      </c>
      <c r="AO134" s="511">
        <f t="shared" si="97"/>
        <v>6000</v>
      </c>
      <c r="AP134" s="512">
        <f t="shared" si="98"/>
        <v>440.15</v>
      </c>
      <c r="AQ134" s="516">
        <f t="shared" si="99"/>
        <v>-5559.85</v>
      </c>
    </row>
    <row r="135" spans="1:43" ht="17.25" customHeight="1" x14ac:dyDescent="0.25">
      <c r="A135" s="626"/>
      <c r="B135" s="599"/>
      <c r="C135" s="513" t="str">
        <f>'Orçamento Familiar'!C135</f>
        <v>Sorveteria</v>
      </c>
      <c r="D135" s="506"/>
      <c r="E135" s="514">
        <f>'Orçamento Familiar'!E135</f>
        <v>0</v>
      </c>
      <c r="F135" s="534">
        <f>Jan!F135</f>
        <v>0</v>
      </c>
      <c r="G135" s="516">
        <f t="shared" si="85"/>
        <v>0</v>
      </c>
      <c r="H135" s="510">
        <f>'Orçamento Familiar'!F135</f>
        <v>0</v>
      </c>
      <c r="I135" s="508">
        <f>Fev!F135</f>
        <v>0</v>
      </c>
      <c r="J135" s="516">
        <f t="shared" si="86"/>
        <v>0</v>
      </c>
      <c r="K135" s="392">
        <f>'Orçamento Familiar'!G135</f>
        <v>0</v>
      </c>
      <c r="L135" s="508">
        <f>Mar!F135</f>
        <v>0</v>
      </c>
      <c r="M135" s="516">
        <f t="shared" si="87"/>
        <v>0</v>
      </c>
      <c r="N135" s="392">
        <f>'Orçamento Familiar'!H135</f>
        <v>0</v>
      </c>
      <c r="O135" s="508">
        <f>Abr!F135</f>
        <v>0</v>
      </c>
      <c r="P135" s="516">
        <f t="shared" si="88"/>
        <v>0</v>
      </c>
      <c r="Q135" s="392">
        <f>'Orçamento Familiar'!I135</f>
        <v>0</v>
      </c>
      <c r="R135" s="508">
        <f>Mai!F135</f>
        <v>0</v>
      </c>
      <c r="S135" s="516">
        <f t="shared" si="89"/>
        <v>0</v>
      </c>
      <c r="T135" s="392">
        <f>'Orçamento Familiar'!J135</f>
        <v>0</v>
      </c>
      <c r="U135" s="508">
        <f>Jun!F135</f>
        <v>0</v>
      </c>
      <c r="V135" s="516">
        <f t="shared" si="90"/>
        <v>0</v>
      </c>
      <c r="W135" s="392">
        <f>'Orçamento Familiar'!K135</f>
        <v>0</v>
      </c>
      <c r="X135" s="508">
        <f>Jul!F135</f>
        <v>0</v>
      </c>
      <c r="Y135" s="516">
        <f t="shared" si="91"/>
        <v>0</v>
      </c>
      <c r="Z135" s="392">
        <f>'Orçamento Familiar'!L135</f>
        <v>0</v>
      </c>
      <c r="AA135" s="508">
        <f>Ago!F135</f>
        <v>0</v>
      </c>
      <c r="AB135" s="516">
        <f t="shared" si="92"/>
        <v>0</v>
      </c>
      <c r="AC135" s="392">
        <f>'Orçamento Familiar'!M135</f>
        <v>0</v>
      </c>
      <c r="AD135" s="508">
        <f>Set!F135</f>
        <v>0</v>
      </c>
      <c r="AE135" s="516">
        <f t="shared" si="93"/>
        <v>0</v>
      </c>
      <c r="AF135" s="392">
        <f>'Orçamento Familiar'!N135</f>
        <v>0</v>
      </c>
      <c r="AG135" s="508">
        <f>Out!F135</f>
        <v>0</v>
      </c>
      <c r="AH135" s="516">
        <f t="shared" si="94"/>
        <v>0</v>
      </c>
      <c r="AI135" s="392">
        <f>'Orçamento Familiar'!O135</f>
        <v>0</v>
      </c>
      <c r="AJ135" s="508">
        <f>Nov!F135</f>
        <v>0</v>
      </c>
      <c r="AK135" s="516">
        <f t="shared" si="95"/>
        <v>0</v>
      </c>
      <c r="AL135" s="392">
        <f>'Orçamento Familiar'!P135</f>
        <v>0</v>
      </c>
      <c r="AM135" s="508">
        <f>Dez!F135</f>
        <v>0</v>
      </c>
      <c r="AN135" s="516">
        <f t="shared" si="96"/>
        <v>0</v>
      </c>
      <c r="AO135" s="511">
        <f t="shared" si="97"/>
        <v>0</v>
      </c>
      <c r="AP135" s="512">
        <f t="shared" si="98"/>
        <v>0</v>
      </c>
      <c r="AQ135" s="516">
        <f t="shared" si="99"/>
        <v>0</v>
      </c>
    </row>
    <row r="136" spans="1:43" ht="17.25" customHeight="1" x14ac:dyDescent="0.25">
      <c r="A136" s="626"/>
      <c r="B136" s="599"/>
      <c r="C136" s="513" t="str">
        <f>'Orçamento Familiar'!C136</f>
        <v>Livrarias, jornais, revistas</v>
      </c>
      <c r="D136" s="506"/>
      <c r="E136" s="514">
        <f>'Orçamento Familiar'!E136</f>
        <v>0</v>
      </c>
      <c r="F136" s="534">
        <f>Jan!F136</f>
        <v>0</v>
      </c>
      <c r="G136" s="516">
        <f t="shared" si="85"/>
        <v>0</v>
      </c>
      <c r="H136" s="510">
        <f>'Orçamento Familiar'!F136</f>
        <v>0</v>
      </c>
      <c r="I136" s="508">
        <f>Fev!F136</f>
        <v>0</v>
      </c>
      <c r="J136" s="516">
        <f t="shared" si="86"/>
        <v>0</v>
      </c>
      <c r="K136" s="392">
        <f>'Orçamento Familiar'!G136</f>
        <v>0</v>
      </c>
      <c r="L136" s="508">
        <f>Mar!F136</f>
        <v>0</v>
      </c>
      <c r="M136" s="516">
        <f t="shared" si="87"/>
        <v>0</v>
      </c>
      <c r="N136" s="392">
        <f>'Orçamento Familiar'!H136</f>
        <v>0</v>
      </c>
      <c r="O136" s="508">
        <f>Abr!F136</f>
        <v>0</v>
      </c>
      <c r="P136" s="516">
        <f t="shared" si="88"/>
        <v>0</v>
      </c>
      <c r="Q136" s="392">
        <f>'Orçamento Familiar'!I136</f>
        <v>0</v>
      </c>
      <c r="R136" s="508">
        <f>Mai!F136</f>
        <v>0</v>
      </c>
      <c r="S136" s="516">
        <f t="shared" si="89"/>
        <v>0</v>
      </c>
      <c r="T136" s="392">
        <f>'Orçamento Familiar'!J136</f>
        <v>0</v>
      </c>
      <c r="U136" s="508">
        <f>Jun!F136</f>
        <v>0</v>
      </c>
      <c r="V136" s="516">
        <f t="shared" si="90"/>
        <v>0</v>
      </c>
      <c r="W136" s="392">
        <f>'Orçamento Familiar'!K136</f>
        <v>0</v>
      </c>
      <c r="X136" s="508">
        <f>Jul!F136</f>
        <v>0</v>
      </c>
      <c r="Y136" s="516">
        <f t="shared" si="91"/>
        <v>0</v>
      </c>
      <c r="Z136" s="392">
        <f>'Orçamento Familiar'!L136</f>
        <v>0</v>
      </c>
      <c r="AA136" s="508">
        <f>Ago!F136</f>
        <v>0</v>
      </c>
      <c r="AB136" s="516">
        <f t="shared" si="92"/>
        <v>0</v>
      </c>
      <c r="AC136" s="392">
        <f>'Orçamento Familiar'!M136</f>
        <v>0</v>
      </c>
      <c r="AD136" s="508">
        <f>Set!F136</f>
        <v>0</v>
      </c>
      <c r="AE136" s="516">
        <f t="shared" si="93"/>
        <v>0</v>
      </c>
      <c r="AF136" s="392">
        <f>'Orçamento Familiar'!N136</f>
        <v>0</v>
      </c>
      <c r="AG136" s="508">
        <f>Out!F136</f>
        <v>0</v>
      </c>
      <c r="AH136" s="516">
        <f t="shared" si="94"/>
        <v>0</v>
      </c>
      <c r="AI136" s="392">
        <f>'Orçamento Familiar'!O136</f>
        <v>0</v>
      </c>
      <c r="AJ136" s="508">
        <f>Nov!F136</f>
        <v>0</v>
      </c>
      <c r="AK136" s="516">
        <f t="shared" si="95"/>
        <v>0</v>
      </c>
      <c r="AL136" s="392">
        <f>'Orçamento Familiar'!P136</f>
        <v>0</v>
      </c>
      <c r="AM136" s="508">
        <f>Dez!F136</f>
        <v>0</v>
      </c>
      <c r="AN136" s="516">
        <f t="shared" si="96"/>
        <v>0</v>
      </c>
      <c r="AO136" s="511">
        <f t="shared" si="97"/>
        <v>0</v>
      </c>
      <c r="AP136" s="512">
        <f t="shared" si="98"/>
        <v>0</v>
      </c>
      <c r="AQ136" s="516">
        <f t="shared" si="99"/>
        <v>0</v>
      </c>
    </row>
    <row r="137" spans="1:43" ht="17.25" customHeight="1" x14ac:dyDescent="0.25">
      <c r="A137" s="626"/>
      <c r="B137" s="599"/>
      <c r="C137" s="513" t="str">
        <f>'Orçamento Familiar'!C137</f>
        <v>Festas Familiares</v>
      </c>
      <c r="D137" s="506"/>
      <c r="E137" s="514">
        <f>'Orçamento Familiar'!E137</f>
        <v>0</v>
      </c>
      <c r="F137" s="534">
        <f>Jan!F137</f>
        <v>0</v>
      </c>
      <c r="G137" s="516">
        <f t="shared" si="85"/>
        <v>0</v>
      </c>
      <c r="H137" s="510">
        <f>'Orçamento Familiar'!F137</f>
        <v>0</v>
      </c>
      <c r="I137" s="508">
        <f>Fev!F137</f>
        <v>0</v>
      </c>
      <c r="J137" s="516">
        <f t="shared" si="86"/>
        <v>0</v>
      </c>
      <c r="K137" s="392">
        <f>'Orçamento Familiar'!G137</f>
        <v>0</v>
      </c>
      <c r="L137" s="508">
        <f>Mar!F137</f>
        <v>0</v>
      </c>
      <c r="M137" s="516">
        <f t="shared" si="87"/>
        <v>0</v>
      </c>
      <c r="N137" s="392">
        <f>'Orçamento Familiar'!H137</f>
        <v>0</v>
      </c>
      <c r="O137" s="508">
        <f>Abr!F137</f>
        <v>0</v>
      </c>
      <c r="P137" s="516">
        <f t="shared" si="88"/>
        <v>0</v>
      </c>
      <c r="Q137" s="392">
        <f>'Orçamento Familiar'!I137</f>
        <v>0</v>
      </c>
      <c r="R137" s="508">
        <f>Mai!F137</f>
        <v>0</v>
      </c>
      <c r="S137" s="516">
        <f t="shared" si="89"/>
        <v>0</v>
      </c>
      <c r="T137" s="392">
        <f>'Orçamento Familiar'!J137</f>
        <v>0</v>
      </c>
      <c r="U137" s="508">
        <f>Jun!F137</f>
        <v>0</v>
      </c>
      <c r="V137" s="516">
        <f t="shared" si="90"/>
        <v>0</v>
      </c>
      <c r="W137" s="392">
        <f>'Orçamento Familiar'!K137</f>
        <v>0</v>
      </c>
      <c r="X137" s="508">
        <f>Jul!F137</f>
        <v>0</v>
      </c>
      <c r="Y137" s="516">
        <f t="shared" si="91"/>
        <v>0</v>
      </c>
      <c r="Z137" s="392">
        <f>'Orçamento Familiar'!L137</f>
        <v>0</v>
      </c>
      <c r="AA137" s="508">
        <f>Ago!F137</f>
        <v>0</v>
      </c>
      <c r="AB137" s="516">
        <f t="shared" si="92"/>
        <v>0</v>
      </c>
      <c r="AC137" s="392">
        <f>'Orçamento Familiar'!M137</f>
        <v>0</v>
      </c>
      <c r="AD137" s="508">
        <f>Set!F137</f>
        <v>0</v>
      </c>
      <c r="AE137" s="516">
        <f t="shared" si="93"/>
        <v>0</v>
      </c>
      <c r="AF137" s="392">
        <f>'Orçamento Familiar'!N137</f>
        <v>0</v>
      </c>
      <c r="AG137" s="508">
        <f>Out!F137</f>
        <v>0</v>
      </c>
      <c r="AH137" s="516">
        <f t="shared" si="94"/>
        <v>0</v>
      </c>
      <c r="AI137" s="392">
        <f>'Orçamento Familiar'!O137</f>
        <v>0</v>
      </c>
      <c r="AJ137" s="508">
        <f>Nov!F137</f>
        <v>0</v>
      </c>
      <c r="AK137" s="516">
        <f t="shared" si="95"/>
        <v>0</v>
      </c>
      <c r="AL137" s="392">
        <f>'Orçamento Familiar'!P137</f>
        <v>100</v>
      </c>
      <c r="AM137" s="508">
        <f>Dez!F137</f>
        <v>0</v>
      </c>
      <c r="AN137" s="516">
        <f t="shared" si="96"/>
        <v>-100</v>
      </c>
      <c r="AO137" s="511">
        <f t="shared" si="97"/>
        <v>100</v>
      </c>
      <c r="AP137" s="512">
        <f t="shared" si="98"/>
        <v>0</v>
      </c>
      <c r="AQ137" s="516">
        <f t="shared" si="99"/>
        <v>-100</v>
      </c>
    </row>
    <row r="138" spans="1:43" ht="17.25" customHeight="1" x14ac:dyDescent="0.25">
      <c r="A138" s="626"/>
      <c r="B138" s="599"/>
      <c r="C138" s="513" t="str">
        <f>'Orçamento Familiar'!C138</f>
        <v>Passagens e Hospedagens</v>
      </c>
      <c r="D138" s="506"/>
      <c r="E138" s="514">
        <f>'Orçamento Familiar'!E138</f>
        <v>0</v>
      </c>
      <c r="F138" s="534">
        <f>Jan!F138</f>
        <v>0</v>
      </c>
      <c r="G138" s="516">
        <f t="shared" si="85"/>
        <v>0</v>
      </c>
      <c r="H138" s="510">
        <f>'Orçamento Familiar'!F138</f>
        <v>0</v>
      </c>
      <c r="I138" s="508">
        <f>Fev!F138</f>
        <v>0</v>
      </c>
      <c r="J138" s="516">
        <f t="shared" si="86"/>
        <v>0</v>
      </c>
      <c r="K138" s="392">
        <f>'Orçamento Familiar'!G138</f>
        <v>0</v>
      </c>
      <c r="L138" s="508">
        <f>Mar!F138</f>
        <v>0</v>
      </c>
      <c r="M138" s="516">
        <f t="shared" si="87"/>
        <v>0</v>
      </c>
      <c r="N138" s="392">
        <f>'Orçamento Familiar'!H138</f>
        <v>0</v>
      </c>
      <c r="O138" s="508">
        <f>Abr!F138</f>
        <v>0</v>
      </c>
      <c r="P138" s="516">
        <f t="shared" si="88"/>
        <v>0</v>
      </c>
      <c r="Q138" s="392">
        <f>'Orçamento Familiar'!I138</f>
        <v>0</v>
      </c>
      <c r="R138" s="508">
        <f>Mai!F138</f>
        <v>0</v>
      </c>
      <c r="S138" s="516">
        <f t="shared" si="89"/>
        <v>0</v>
      </c>
      <c r="T138" s="392">
        <f>'Orçamento Familiar'!J138</f>
        <v>0</v>
      </c>
      <c r="U138" s="508">
        <f>Jun!F138</f>
        <v>0</v>
      </c>
      <c r="V138" s="516">
        <f t="shared" si="90"/>
        <v>0</v>
      </c>
      <c r="W138" s="392">
        <f>'Orçamento Familiar'!K138</f>
        <v>0</v>
      </c>
      <c r="X138" s="508">
        <f>Jul!F138</f>
        <v>0</v>
      </c>
      <c r="Y138" s="516">
        <f t="shared" si="91"/>
        <v>0</v>
      </c>
      <c r="Z138" s="392">
        <f>'Orçamento Familiar'!L138</f>
        <v>0</v>
      </c>
      <c r="AA138" s="508">
        <f>Ago!F138</f>
        <v>0</v>
      </c>
      <c r="AB138" s="516">
        <f t="shared" si="92"/>
        <v>0</v>
      </c>
      <c r="AC138" s="392">
        <f>'Orçamento Familiar'!M138</f>
        <v>0</v>
      </c>
      <c r="AD138" s="508">
        <f>Set!F138</f>
        <v>0</v>
      </c>
      <c r="AE138" s="516">
        <f t="shared" si="93"/>
        <v>0</v>
      </c>
      <c r="AF138" s="392">
        <f>'Orçamento Familiar'!N138</f>
        <v>0</v>
      </c>
      <c r="AG138" s="508">
        <f>Out!F138</f>
        <v>0</v>
      </c>
      <c r="AH138" s="516">
        <f t="shared" si="94"/>
        <v>0</v>
      </c>
      <c r="AI138" s="392">
        <f>'Orçamento Familiar'!O138</f>
        <v>0</v>
      </c>
      <c r="AJ138" s="508">
        <f>Nov!F138</f>
        <v>0</v>
      </c>
      <c r="AK138" s="516">
        <f t="shared" si="95"/>
        <v>0</v>
      </c>
      <c r="AL138" s="392">
        <f>'Orçamento Familiar'!P138</f>
        <v>0</v>
      </c>
      <c r="AM138" s="508">
        <f>Dez!F138</f>
        <v>0</v>
      </c>
      <c r="AN138" s="516">
        <f t="shared" si="96"/>
        <v>0</v>
      </c>
      <c r="AO138" s="511">
        <f t="shared" si="97"/>
        <v>0</v>
      </c>
      <c r="AP138" s="512">
        <f t="shared" si="98"/>
        <v>0</v>
      </c>
      <c r="AQ138" s="516">
        <f t="shared" si="99"/>
        <v>0</v>
      </c>
    </row>
    <row r="139" spans="1:43" ht="17.25" customHeight="1" x14ac:dyDescent="0.25">
      <c r="A139" s="626"/>
      <c r="B139" s="599"/>
      <c r="C139" s="513" t="str">
        <f>'Orçamento Familiar'!C139</f>
        <v>Passeios</v>
      </c>
      <c r="D139" s="506"/>
      <c r="E139" s="514">
        <f>'Orçamento Familiar'!E139</f>
        <v>0</v>
      </c>
      <c r="F139" s="534">
        <f>Jan!F139</f>
        <v>0</v>
      </c>
      <c r="G139" s="516">
        <f t="shared" si="85"/>
        <v>0</v>
      </c>
      <c r="H139" s="510">
        <f>'Orçamento Familiar'!F139</f>
        <v>0</v>
      </c>
      <c r="I139" s="508">
        <f>Fev!F139</f>
        <v>0</v>
      </c>
      <c r="J139" s="516">
        <f t="shared" si="86"/>
        <v>0</v>
      </c>
      <c r="K139" s="392">
        <f>'Orçamento Familiar'!G139</f>
        <v>0</v>
      </c>
      <c r="L139" s="508">
        <f>Mar!F139</f>
        <v>0</v>
      </c>
      <c r="M139" s="516">
        <f t="shared" si="87"/>
        <v>0</v>
      </c>
      <c r="N139" s="392">
        <f>'Orçamento Familiar'!H139</f>
        <v>0</v>
      </c>
      <c r="O139" s="508">
        <f>Abr!F139</f>
        <v>0</v>
      </c>
      <c r="P139" s="516">
        <f t="shared" si="88"/>
        <v>0</v>
      </c>
      <c r="Q139" s="392">
        <f>'Orçamento Familiar'!I139</f>
        <v>0</v>
      </c>
      <c r="R139" s="508">
        <f>Mai!F139</f>
        <v>0</v>
      </c>
      <c r="S139" s="516">
        <f t="shared" si="89"/>
        <v>0</v>
      </c>
      <c r="T139" s="392">
        <f>'Orçamento Familiar'!J139</f>
        <v>0</v>
      </c>
      <c r="U139" s="508">
        <f>Jun!F139</f>
        <v>0</v>
      </c>
      <c r="V139" s="516">
        <f t="shared" si="90"/>
        <v>0</v>
      </c>
      <c r="W139" s="392">
        <f>'Orçamento Familiar'!K139</f>
        <v>0</v>
      </c>
      <c r="X139" s="508">
        <f>Jul!F139</f>
        <v>0</v>
      </c>
      <c r="Y139" s="516">
        <f t="shared" si="91"/>
        <v>0</v>
      </c>
      <c r="Z139" s="392">
        <f>'Orçamento Familiar'!L139</f>
        <v>0</v>
      </c>
      <c r="AA139" s="508">
        <f>Ago!F139</f>
        <v>0</v>
      </c>
      <c r="AB139" s="516">
        <f t="shared" si="92"/>
        <v>0</v>
      </c>
      <c r="AC139" s="392">
        <f>'Orçamento Familiar'!M139</f>
        <v>0</v>
      </c>
      <c r="AD139" s="508">
        <f>Set!F139</f>
        <v>0</v>
      </c>
      <c r="AE139" s="516">
        <f t="shared" si="93"/>
        <v>0</v>
      </c>
      <c r="AF139" s="392">
        <f>'Orçamento Familiar'!N139</f>
        <v>0</v>
      </c>
      <c r="AG139" s="508">
        <f>Out!F139</f>
        <v>0</v>
      </c>
      <c r="AH139" s="516">
        <f t="shared" si="94"/>
        <v>0</v>
      </c>
      <c r="AI139" s="392">
        <f>'Orçamento Familiar'!O139</f>
        <v>0</v>
      </c>
      <c r="AJ139" s="508">
        <f>Nov!F139</f>
        <v>0</v>
      </c>
      <c r="AK139" s="516">
        <f t="shared" si="95"/>
        <v>0</v>
      </c>
      <c r="AL139" s="392">
        <f>'Orçamento Familiar'!P139</f>
        <v>0</v>
      </c>
      <c r="AM139" s="508">
        <f>Dez!F139</f>
        <v>0</v>
      </c>
      <c r="AN139" s="516">
        <f t="shared" si="96"/>
        <v>0</v>
      </c>
      <c r="AO139" s="511">
        <f t="shared" si="97"/>
        <v>0</v>
      </c>
      <c r="AP139" s="512">
        <f t="shared" si="98"/>
        <v>0</v>
      </c>
      <c r="AQ139" s="516">
        <f t="shared" si="99"/>
        <v>0</v>
      </c>
    </row>
    <row r="140" spans="1:43" ht="17.25" customHeight="1" x14ac:dyDescent="0.25">
      <c r="A140" s="626"/>
      <c r="B140" s="599"/>
      <c r="C140" s="513" t="str">
        <f>'Orçamento Familiar'!C140</f>
        <v>Formatura gêmeos</v>
      </c>
      <c r="D140" s="506"/>
      <c r="E140" s="514">
        <f>'Orçamento Familiar'!E140</f>
        <v>0</v>
      </c>
      <c r="F140" s="534">
        <f>Jan!F140</f>
        <v>0</v>
      </c>
      <c r="G140" s="516">
        <f t="shared" si="85"/>
        <v>0</v>
      </c>
      <c r="H140" s="510">
        <f>'Orçamento Familiar'!F140</f>
        <v>0</v>
      </c>
      <c r="I140" s="508">
        <f>Fev!F140</f>
        <v>0</v>
      </c>
      <c r="J140" s="516">
        <f t="shared" si="86"/>
        <v>0</v>
      </c>
      <c r="K140" s="392">
        <f>'Orçamento Familiar'!G140</f>
        <v>0</v>
      </c>
      <c r="L140" s="508">
        <f>Mar!F140</f>
        <v>0</v>
      </c>
      <c r="M140" s="516">
        <f t="shared" si="87"/>
        <v>0</v>
      </c>
      <c r="N140" s="392">
        <f>'Orçamento Familiar'!H140</f>
        <v>0</v>
      </c>
      <c r="O140" s="508">
        <f>Abr!F140</f>
        <v>0</v>
      </c>
      <c r="P140" s="516">
        <f t="shared" si="88"/>
        <v>0</v>
      </c>
      <c r="Q140" s="392">
        <f>'Orçamento Familiar'!I140</f>
        <v>0</v>
      </c>
      <c r="R140" s="508">
        <f>Mai!F140</f>
        <v>0</v>
      </c>
      <c r="S140" s="516">
        <f t="shared" si="89"/>
        <v>0</v>
      </c>
      <c r="T140" s="392">
        <f>'Orçamento Familiar'!J140</f>
        <v>0</v>
      </c>
      <c r="U140" s="508">
        <f>Jun!F140</f>
        <v>0</v>
      </c>
      <c r="V140" s="516">
        <f t="shared" si="90"/>
        <v>0</v>
      </c>
      <c r="W140" s="392">
        <f>'Orçamento Familiar'!K140</f>
        <v>0</v>
      </c>
      <c r="X140" s="508">
        <f>Jul!F140</f>
        <v>0</v>
      </c>
      <c r="Y140" s="516">
        <f t="shared" si="91"/>
        <v>0</v>
      </c>
      <c r="Z140" s="392">
        <f>'Orçamento Familiar'!L140</f>
        <v>0</v>
      </c>
      <c r="AA140" s="508">
        <f>Ago!F140</f>
        <v>0</v>
      </c>
      <c r="AB140" s="516">
        <f t="shared" si="92"/>
        <v>0</v>
      </c>
      <c r="AC140" s="392">
        <f>'Orçamento Familiar'!M140</f>
        <v>0</v>
      </c>
      <c r="AD140" s="508">
        <f>Set!F140</f>
        <v>0</v>
      </c>
      <c r="AE140" s="516">
        <f t="shared" si="93"/>
        <v>0</v>
      </c>
      <c r="AF140" s="392">
        <f>'Orçamento Familiar'!N140</f>
        <v>0</v>
      </c>
      <c r="AG140" s="508">
        <f>Out!F140</f>
        <v>0</v>
      </c>
      <c r="AH140" s="516">
        <f t="shared" si="94"/>
        <v>0</v>
      </c>
      <c r="AI140" s="392">
        <f>'Orçamento Familiar'!O140</f>
        <v>0</v>
      </c>
      <c r="AJ140" s="508">
        <f>Nov!F140</f>
        <v>0</v>
      </c>
      <c r="AK140" s="516">
        <f t="shared" si="95"/>
        <v>0</v>
      </c>
      <c r="AL140" s="392">
        <f>'Orçamento Familiar'!P140</f>
        <v>0</v>
      </c>
      <c r="AM140" s="508">
        <f>Dez!F140</f>
        <v>0</v>
      </c>
      <c r="AN140" s="516">
        <f t="shared" si="96"/>
        <v>0</v>
      </c>
      <c r="AO140" s="511">
        <f t="shared" si="97"/>
        <v>0</v>
      </c>
      <c r="AP140" s="512">
        <f t="shared" si="98"/>
        <v>0</v>
      </c>
      <c r="AQ140" s="516">
        <f t="shared" si="99"/>
        <v>0</v>
      </c>
    </row>
    <row r="141" spans="1:43" ht="17.25" customHeight="1" x14ac:dyDescent="0.25">
      <c r="A141" s="626"/>
      <c r="B141" s="599"/>
      <c r="C141" s="513" t="str">
        <f>'Orçamento Familiar'!C141</f>
        <v>Viagens</v>
      </c>
      <c r="D141" s="506"/>
      <c r="E141" s="514">
        <f>'Orçamento Familiar'!E141</f>
        <v>0</v>
      </c>
      <c r="F141" s="534">
        <f>Jan!F141</f>
        <v>3135.61</v>
      </c>
      <c r="G141" s="516">
        <f t="shared" si="85"/>
        <v>3135.61</v>
      </c>
      <c r="H141" s="510">
        <f>'Orçamento Familiar'!F141</f>
        <v>0</v>
      </c>
      <c r="I141" s="508">
        <f>Fev!F141</f>
        <v>708.49</v>
      </c>
      <c r="J141" s="516">
        <f t="shared" si="86"/>
        <v>708.49</v>
      </c>
      <c r="K141" s="392">
        <f>'Orçamento Familiar'!G141</f>
        <v>100</v>
      </c>
      <c r="L141" s="508">
        <f>Mar!F141</f>
        <v>0</v>
      </c>
      <c r="M141" s="516">
        <f t="shared" si="87"/>
        <v>-100</v>
      </c>
      <c r="N141" s="392">
        <f>'Orçamento Familiar'!H141</f>
        <v>100</v>
      </c>
      <c r="O141" s="508">
        <f>Abr!F141</f>
        <v>0</v>
      </c>
      <c r="P141" s="516">
        <f t="shared" si="88"/>
        <v>-100</v>
      </c>
      <c r="Q141" s="392">
        <f>'Orçamento Familiar'!I141</f>
        <v>0</v>
      </c>
      <c r="R141" s="508">
        <f>Mai!F141</f>
        <v>0</v>
      </c>
      <c r="S141" s="516">
        <f t="shared" si="89"/>
        <v>0</v>
      </c>
      <c r="T141" s="392">
        <f>'Orçamento Familiar'!J141</f>
        <v>0</v>
      </c>
      <c r="U141" s="508">
        <f>Jun!F141</f>
        <v>0</v>
      </c>
      <c r="V141" s="516">
        <f t="shared" si="90"/>
        <v>0</v>
      </c>
      <c r="W141" s="392">
        <f>'Orçamento Familiar'!K141</f>
        <v>0</v>
      </c>
      <c r="X141" s="508">
        <f>Jul!F141</f>
        <v>0</v>
      </c>
      <c r="Y141" s="516">
        <f t="shared" si="91"/>
        <v>0</v>
      </c>
      <c r="Z141" s="392">
        <f>'Orçamento Familiar'!L141</f>
        <v>0</v>
      </c>
      <c r="AA141" s="508">
        <f>Ago!F141</f>
        <v>0</v>
      </c>
      <c r="AB141" s="516">
        <f t="shared" si="92"/>
        <v>0</v>
      </c>
      <c r="AC141" s="392">
        <f>'Orçamento Familiar'!M141</f>
        <v>0</v>
      </c>
      <c r="AD141" s="508">
        <f>Set!F141</f>
        <v>0</v>
      </c>
      <c r="AE141" s="516">
        <f t="shared" si="93"/>
        <v>0</v>
      </c>
      <c r="AF141" s="392">
        <f>'Orçamento Familiar'!N141</f>
        <v>0</v>
      </c>
      <c r="AG141" s="508">
        <f>Out!F141</f>
        <v>0</v>
      </c>
      <c r="AH141" s="516">
        <f t="shared" si="94"/>
        <v>0</v>
      </c>
      <c r="AI141" s="392">
        <f>'Orçamento Familiar'!O141</f>
        <v>0</v>
      </c>
      <c r="AJ141" s="508">
        <f>Nov!F141</f>
        <v>0</v>
      </c>
      <c r="AK141" s="516">
        <f t="shared" si="95"/>
        <v>0</v>
      </c>
      <c r="AL141" s="392">
        <f>'Orçamento Familiar'!P141</f>
        <v>0</v>
      </c>
      <c r="AM141" s="508">
        <f>Dez!F141</f>
        <v>0</v>
      </c>
      <c r="AN141" s="516">
        <f t="shared" si="96"/>
        <v>0</v>
      </c>
      <c r="AO141" s="511">
        <f t="shared" si="97"/>
        <v>200</v>
      </c>
      <c r="AP141" s="512">
        <f t="shared" si="98"/>
        <v>3844.1000000000004</v>
      </c>
      <c r="AQ141" s="516">
        <f t="shared" si="99"/>
        <v>3644.1000000000004</v>
      </c>
    </row>
    <row r="142" spans="1:43" ht="17.25" customHeight="1" x14ac:dyDescent="0.25">
      <c r="A142" s="626"/>
      <c r="B142" s="599"/>
      <c r="C142" s="513" t="str">
        <f>'Orçamento Familiar'!C142</f>
        <v>Lazer</v>
      </c>
      <c r="D142" s="506"/>
      <c r="E142" s="514">
        <f>'Orçamento Familiar'!E142</f>
        <v>0</v>
      </c>
      <c r="F142" s="534">
        <f>Jan!F142</f>
        <v>0</v>
      </c>
      <c r="G142" s="516">
        <f t="shared" si="85"/>
        <v>0</v>
      </c>
      <c r="H142" s="510">
        <f>'Orçamento Familiar'!F142</f>
        <v>0</v>
      </c>
      <c r="I142" s="508">
        <f>Fev!F142</f>
        <v>0</v>
      </c>
      <c r="J142" s="516">
        <f t="shared" si="86"/>
        <v>0</v>
      </c>
      <c r="K142" s="392">
        <f>'Orçamento Familiar'!G142</f>
        <v>0</v>
      </c>
      <c r="L142" s="508">
        <f>Mar!F142</f>
        <v>0</v>
      </c>
      <c r="M142" s="516">
        <f t="shared" si="87"/>
        <v>0</v>
      </c>
      <c r="N142" s="392">
        <f>'Orçamento Familiar'!H142</f>
        <v>0</v>
      </c>
      <c r="O142" s="508">
        <f>Abr!F142</f>
        <v>0</v>
      </c>
      <c r="P142" s="516">
        <f t="shared" si="88"/>
        <v>0</v>
      </c>
      <c r="Q142" s="392">
        <f>'Orçamento Familiar'!I142</f>
        <v>0</v>
      </c>
      <c r="R142" s="508">
        <f>Mai!F142</f>
        <v>0</v>
      </c>
      <c r="S142" s="516">
        <f t="shared" si="89"/>
        <v>0</v>
      </c>
      <c r="T142" s="392">
        <f>'Orçamento Familiar'!J142</f>
        <v>0</v>
      </c>
      <c r="U142" s="508">
        <f>Jun!F142</f>
        <v>0</v>
      </c>
      <c r="V142" s="516">
        <f t="shared" si="90"/>
        <v>0</v>
      </c>
      <c r="W142" s="392">
        <f>'Orçamento Familiar'!K142</f>
        <v>0</v>
      </c>
      <c r="X142" s="508">
        <f>Jul!F142</f>
        <v>0</v>
      </c>
      <c r="Y142" s="516">
        <f t="shared" si="91"/>
        <v>0</v>
      </c>
      <c r="Z142" s="392">
        <f>'Orçamento Familiar'!L142</f>
        <v>0</v>
      </c>
      <c r="AA142" s="508">
        <f>Ago!F142</f>
        <v>0</v>
      </c>
      <c r="AB142" s="516">
        <f t="shared" si="92"/>
        <v>0</v>
      </c>
      <c r="AC142" s="392">
        <f>'Orçamento Familiar'!M142</f>
        <v>0</v>
      </c>
      <c r="AD142" s="508">
        <f>Set!F142</f>
        <v>0</v>
      </c>
      <c r="AE142" s="516">
        <f t="shared" si="93"/>
        <v>0</v>
      </c>
      <c r="AF142" s="392">
        <f>'Orçamento Familiar'!N142</f>
        <v>0</v>
      </c>
      <c r="AG142" s="508">
        <f>Out!F142</f>
        <v>0</v>
      </c>
      <c r="AH142" s="516">
        <f t="shared" si="94"/>
        <v>0</v>
      </c>
      <c r="AI142" s="392">
        <f>'Orçamento Familiar'!O142</f>
        <v>0</v>
      </c>
      <c r="AJ142" s="508">
        <f>Nov!F142</f>
        <v>0</v>
      </c>
      <c r="AK142" s="516">
        <f t="shared" si="95"/>
        <v>0</v>
      </c>
      <c r="AL142" s="392">
        <f>'Orçamento Familiar'!P142</f>
        <v>0</v>
      </c>
      <c r="AM142" s="508">
        <f>Dez!F142</f>
        <v>0</v>
      </c>
      <c r="AN142" s="516">
        <f t="shared" si="96"/>
        <v>0</v>
      </c>
      <c r="AO142" s="511">
        <f t="shared" si="97"/>
        <v>0</v>
      </c>
      <c r="AP142" s="512">
        <f t="shared" si="98"/>
        <v>0</v>
      </c>
      <c r="AQ142" s="516">
        <f t="shared" si="99"/>
        <v>0</v>
      </c>
    </row>
    <row r="143" spans="1:43" ht="17.25" customHeight="1" x14ac:dyDescent="0.25">
      <c r="A143" s="626"/>
      <c r="B143" s="599"/>
      <c r="C143" s="513" t="str">
        <f>'Orçamento Familiar'!C143</f>
        <v>Confraternizações Igreja (jantar, presentes)</v>
      </c>
      <c r="D143" s="506"/>
      <c r="E143" s="514">
        <f>'Orçamento Familiar'!E143</f>
        <v>100</v>
      </c>
      <c r="F143" s="534">
        <f>Jan!F143</f>
        <v>0</v>
      </c>
      <c r="G143" s="516">
        <f t="shared" si="85"/>
        <v>-100</v>
      </c>
      <c r="H143" s="510">
        <f>'Orçamento Familiar'!F143</f>
        <v>100</v>
      </c>
      <c r="I143" s="508">
        <f>Fev!F143</f>
        <v>162</v>
      </c>
      <c r="J143" s="516">
        <f t="shared" si="86"/>
        <v>62</v>
      </c>
      <c r="K143" s="392">
        <f>'Orçamento Familiar'!G143</f>
        <v>100</v>
      </c>
      <c r="L143" s="508">
        <f>Mar!F143</f>
        <v>0</v>
      </c>
      <c r="M143" s="516">
        <f t="shared" si="87"/>
        <v>-100</v>
      </c>
      <c r="N143" s="392">
        <f>'Orçamento Familiar'!H143</f>
        <v>100</v>
      </c>
      <c r="O143" s="508">
        <f>Abr!F143</f>
        <v>0</v>
      </c>
      <c r="P143" s="516">
        <f t="shared" si="88"/>
        <v>-100</v>
      </c>
      <c r="Q143" s="392">
        <f>'Orçamento Familiar'!I143</f>
        <v>100</v>
      </c>
      <c r="R143" s="508">
        <f>Mai!F143</f>
        <v>0</v>
      </c>
      <c r="S143" s="516">
        <f t="shared" si="89"/>
        <v>-100</v>
      </c>
      <c r="T143" s="392">
        <f>'Orçamento Familiar'!J143</f>
        <v>100</v>
      </c>
      <c r="U143" s="508">
        <f>Jun!F143</f>
        <v>0</v>
      </c>
      <c r="V143" s="516">
        <f t="shared" si="90"/>
        <v>-100</v>
      </c>
      <c r="W143" s="392">
        <f>'Orçamento Familiar'!K143</f>
        <v>100</v>
      </c>
      <c r="X143" s="508">
        <f>Jul!F143</f>
        <v>0</v>
      </c>
      <c r="Y143" s="516">
        <f t="shared" si="91"/>
        <v>-100</v>
      </c>
      <c r="Z143" s="392">
        <f>'Orçamento Familiar'!L143</f>
        <v>100</v>
      </c>
      <c r="AA143" s="508">
        <f>Ago!F143</f>
        <v>0</v>
      </c>
      <c r="AB143" s="516">
        <f t="shared" si="92"/>
        <v>-100</v>
      </c>
      <c r="AC143" s="392">
        <f>'Orçamento Familiar'!M143</f>
        <v>100</v>
      </c>
      <c r="AD143" s="508">
        <f>Set!F143</f>
        <v>0</v>
      </c>
      <c r="AE143" s="516">
        <f t="shared" si="93"/>
        <v>-100</v>
      </c>
      <c r="AF143" s="392">
        <f>'Orçamento Familiar'!N143</f>
        <v>100</v>
      </c>
      <c r="AG143" s="508">
        <f>Out!F143</f>
        <v>0</v>
      </c>
      <c r="AH143" s="516">
        <f t="shared" si="94"/>
        <v>-100</v>
      </c>
      <c r="AI143" s="392">
        <f>'Orçamento Familiar'!O143</f>
        <v>100</v>
      </c>
      <c r="AJ143" s="508">
        <f>Nov!F143</f>
        <v>0</v>
      </c>
      <c r="AK143" s="516">
        <f t="shared" si="95"/>
        <v>-100</v>
      </c>
      <c r="AL143" s="392">
        <f>'Orçamento Familiar'!P143</f>
        <v>370</v>
      </c>
      <c r="AM143" s="508">
        <f>Dez!F143</f>
        <v>0</v>
      </c>
      <c r="AN143" s="516">
        <f t="shared" si="96"/>
        <v>-370</v>
      </c>
      <c r="AO143" s="511">
        <f t="shared" si="97"/>
        <v>1470</v>
      </c>
      <c r="AP143" s="512">
        <f t="shared" si="98"/>
        <v>162</v>
      </c>
      <c r="AQ143" s="516">
        <f t="shared" si="99"/>
        <v>-1308</v>
      </c>
    </row>
    <row r="144" spans="1:43" ht="17.25" customHeight="1" x14ac:dyDescent="0.25">
      <c r="A144" s="626"/>
      <c r="B144" s="599"/>
      <c r="C144" s="513">
        <f>'Orçamento Familiar'!C144</f>
        <v>0</v>
      </c>
      <c r="D144" s="506"/>
      <c r="E144" s="514">
        <f>'Orçamento Familiar'!E144</f>
        <v>0</v>
      </c>
      <c r="F144" s="534">
        <f>Jan!F144</f>
        <v>0</v>
      </c>
      <c r="G144" s="516">
        <f t="shared" si="85"/>
        <v>0</v>
      </c>
      <c r="H144" s="510">
        <f>'Orçamento Familiar'!F144</f>
        <v>0</v>
      </c>
      <c r="I144" s="508">
        <f>Fev!F144</f>
        <v>0</v>
      </c>
      <c r="J144" s="516">
        <f t="shared" si="86"/>
        <v>0</v>
      </c>
      <c r="K144" s="392">
        <f>'Orçamento Familiar'!G144</f>
        <v>0</v>
      </c>
      <c r="L144" s="508">
        <f>Mar!F144</f>
        <v>0</v>
      </c>
      <c r="M144" s="516">
        <f t="shared" si="87"/>
        <v>0</v>
      </c>
      <c r="N144" s="392">
        <f>'Orçamento Familiar'!H144</f>
        <v>0</v>
      </c>
      <c r="O144" s="508">
        <f>Abr!F144</f>
        <v>0</v>
      </c>
      <c r="P144" s="516">
        <f t="shared" si="88"/>
        <v>0</v>
      </c>
      <c r="Q144" s="392">
        <f>'Orçamento Familiar'!I144</f>
        <v>0</v>
      </c>
      <c r="R144" s="508">
        <f>Mai!F144</f>
        <v>0</v>
      </c>
      <c r="S144" s="516">
        <f t="shared" si="89"/>
        <v>0</v>
      </c>
      <c r="T144" s="392">
        <f>'Orçamento Familiar'!J144</f>
        <v>0</v>
      </c>
      <c r="U144" s="508">
        <f>Jun!F144</f>
        <v>0</v>
      </c>
      <c r="V144" s="516">
        <f t="shared" si="90"/>
        <v>0</v>
      </c>
      <c r="W144" s="392">
        <f>'Orçamento Familiar'!K144</f>
        <v>0</v>
      </c>
      <c r="X144" s="508">
        <f>Jul!F144</f>
        <v>0</v>
      </c>
      <c r="Y144" s="516">
        <f t="shared" si="91"/>
        <v>0</v>
      </c>
      <c r="Z144" s="392">
        <f>'Orçamento Familiar'!L144</f>
        <v>0</v>
      </c>
      <c r="AA144" s="508">
        <f>Ago!F144</f>
        <v>0</v>
      </c>
      <c r="AB144" s="516">
        <f t="shared" si="92"/>
        <v>0</v>
      </c>
      <c r="AC144" s="392">
        <f>'Orçamento Familiar'!M144</f>
        <v>0</v>
      </c>
      <c r="AD144" s="508">
        <f>Set!F144</f>
        <v>0</v>
      </c>
      <c r="AE144" s="516">
        <f t="shared" si="93"/>
        <v>0</v>
      </c>
      <c r="AF144" s="392">
        <f>'Orçamento Familiar'!N144</f>
        <v>0</v>
      </c>
      <c r="AG144" s="508">
        <f>Out!F144</f>
        <v>0</v>
      </c>
      <c r="AH144" s="516">
        <f t="shared" si="94"/>
        <v>0</v>
      </c>
      <c r="AI144" s="392">
        <f>'Orçamento Familiar'!O144</f>
        <v>0</v>
      </c>
      <c r="AJ144" s="508">
        <f>Nov!F144</f>
        <v>0</v>
      </c>
      <c r="AK144" s="516">
        <f t="shared" si="95"/>
        <v>0</v>
      </c>
      <c r="AL144" s="392">
        <f>'Orçamento Familiar'!P144</f>
        <v>0</v>
      </c>
      <c r="AM144" s="508">
        <f>Dez!F144</f>
        <v>0</v>
      </c>
      <c r="AN144" s="516">
        <f t="shared" si="96"/>
        <v>0</v>
      </c>
      <c r="AO144" s="511">
        <f t="shared" si="97"/>
        <v>0</v>
      </c>
      <c r="AP144" s="512">
        <f t="shared" si="98"/>
        <v>0</v>
      </c>
      <c r="AQ144" s="516">
        <f t="shared" si="99"/>
        <v>0</v>
      </c>
    </row>
    <row r="145" spans="1:43" ht="17.25" customHeight="1" x14ac:dyDescent="0.25">
      <c r="A145" s="626"/>
      <c r="B145" s="599"/>
      <c r="C145" s="513">
        <f>'Orçamento Familiar'!C145</f>
        <v>0</v>
      </c>
      <c r="D145" s="506"/>
      <c r="E145" s="514">
        <f>'Orçamento Familiar'!E145</f>
        <v>0</v>
      </c>
      <c r="F145" s="534">
        <f>Jan!F145</f>
        <v>0</v>
      </c>
      <c r="G145" s="516">
        <f t="shared" si="85"/>
        <v>0</v>
      </c>
      <c r="H145" s="510">
        <f>'Orçamento Familiar'!F145</f>
        <v>0</v>
      </c>
      <c r="I145" s="508">
        <f>Fev!F145</f>
        <v>0</v>
      </c>
      <c r="J145" s="516">
        <f t="shared" si="86"/>
        <v>0</v>
      </c>
      <c r="K145" s="392">
        <f>'Orçamento Familiar'!G145</f>
        <v>0</v>
      </c>
      <c r="L145" s="508">
        <f>Mar!F145</f>
        <v>0</v>
      </c>
      <c r="M145" s="516">
        <f t="shared" si="87"/>
        <v>0</v>
      </c>
      <c r="N145" s="392">
        <f>'Orçamento Familiar'!H145</f>
        <v>0</v>
      </c>
      <c r="O145" s="508">
        <f>Abr!F145</f>
        <v>0</v>
      </c>
      <c r="P145" s="516">
        <f t="shared" si="88"/>
        <v>0</v>
      </c>
      <c r="Q145" s="392">
        <f>'Orçamento Familiar'!I145</f>
        <v>0</v>
      </c>
      <c r="R145" s="508">
        <f>Mai!F145</f>
        <v>0</v>
      </c>
      <c r="S145" s="516">
        <f t="shared" si="89"/>
        <v>0</v>
      </c>
      <c r="T145" s="392">
        <f>'Orçamento Familiar'!J145</f>
        <v>0</v>
      </c>
      <c r="U145" s="508">
        <f>Jun!F145</f>
        <v>0</v>
      </c>
      <c r="V145" s="516">
        <f t="shared" si="90"/>
        <v>0</v>
      </c>
      <c r="W145" s="392">
        <f>'Orçamento Familiar'!K145</f>
        <v>0</v>
      </c>
      <c r="X145" s="508">
        <f>Jul!F145</f>
        <v>0</v>
      </c>
      <c r="Y145" s="516">
        <f t="shared" si="91"/>
        <v>0</v>
      </c>
      <c r="Z145" s="392">
        <f>'Orçamento Familiar'!L145</f>
        <v>0</v>
      </c>
      <c r="AA145" s="508">
        <f>Ago!F145</f>
        <v>0</v>
      </c>
      <c r="AB145" s="516">
        <f t="shared" si="92"/>
        <v>0</v>
      </c>
      <c r="AC145" s="392">
        <f>'Orçamento Familiar'!M145</f>
        <v>0</v>
      </c>
      <c r="AD145" s="508">
        <f>Set!F145</f>
        <v>0</v>
      </c>
      <c r="AE145" s="516">
        <f t="shared" si="93"/>
        <v>0</v>
      </c>
      <c r="AF145" s="392">
        <f>'Orçamento Familiar'!N145</f>
        <v>0</v>
      </c>
      <c r="AG145" s="508">
        <f>Out!F145</f>
        <v>0</v>
      </c>
      <c r="AH145" s="516">
        <f t="shared" si="94"/>
        <v>0</v>
      </c>
      <c r="AI145" s="392">
        <f>'Orçamento Familiar'!O145</f>
        <v>0</v>
      </c>
      <c r="AJ145" s="508">
        <f>Nov!F145</f>
        <v>0</v>
      </c>
      <c r="AK145" s="516">
        <f t="shared" si="95"/>
        <v>0</v>
      </c>
      <c r="AL145" s="392">
        <f>'Orçamento Familiar'!P145</f>
        <v>0</v>
      </c>
      <c r="AM145" s="508">
        <f>Dez!F145</f>
        <v>0</v>
      </c>
      <c r="AN145" s="516">
        <f t="shared" si="96"/>
        <v>0</v>
      </c>
      <c r="AO145" s="511">
        <f t="shared" si="97"/>
        <v>0</v>
      </c>
      <c r="AP145" s="512">
        <f t="shared" si="98"/>
        <v>0</v>
      </c>
      <c r="AQ145" s="516">
        <f t="shared" si="99"/>
        <v>0</v>
      </c>
    </row>
    <row r="146" spans="1:43" ht="17.25" customHeight="1" x14ac:dyDescent="0.25">
      <c r="A146" s="626"/>
      <c r="B146" s="598" t="s">
        <v>77</v>
      </c>
      <c r="C146" s="513" t="str">
        <f>'Orçamento Familiar'!C146</f>
        <v>Roupas</v>
      </c>
      <c r="D146" s="506"/>
      <c r="E146" s="514">
        <f>'Orçamento Familiar'!E146</f>
        <v>55</v>
      </c>
      <c r="F146" s="534">
        <f>Jan!F146</f>
        <v>229.67</v>
      </c>
      <c r="G146" s="516">
        <f t="shared" si="85"/>
        <v>174.67</v>
      </c>
      <c r="H146" s="510">
        <f>'Orçamento Familiar'!F146</f>
        <v>100</v>
      </c>
      <c r="I146" s="508">
        <f>Fev!F146</f>
        <v>96.09</v>
      </c>
      <c r="J146" s="516">
        <f t="shared" si="86"/>
        <v>-3.9099999999999966</v>
      </c>
      <c r="K146" s="392">
        <f>'Orçamento Familiar'!G146</f>
        <v>100</v>
      </c>
      <c r="L146" s="508">
        <f>Mar!F146</f>
        <v>70</v>
      </c>
      <c r="M146" s="516">
        <f t="shared" si="87"/>
        <v>-30</v>
      </c>
      <c r="N146" s="392">
        <f>'Orçamento Familiar'!H146</f>
        <v>100</v>
      </c>
      <c r="O146" s="508">
        <f>Abr!F146</f>
        <v>0</v>
      </c>
      <c r="P146" s="516">
        <f t="shared" si="88"/>
        <v>-100</v>
      </c>
      <c r="Q146" s="392">
        <f>'Orçamento Familiar'!I146</f>
        <v>100</v>
      </c>
      <c r="R146" s="508">
        <f>Mai!F146</f>
        <v>0</v>
      </c>
      <c r="S146" s="516">
        <f t="shared" si="89"/>
        <v>-100</v>
      </c>
      <c r="T146" s="392">
        <f>'Orçamento Familiar'!J146</f>
        <v>100</v>
      </c>
      <c r="U146" s="508">
        <f>Jun!F146</f>
        <v>0</v>
      </c>
      <c r="V146" s="516">
        <f t="shared" si="90"/>
        <v>-100</v>
      </c>
      <c r="W146" s="392">
        <f>'Orçamento Familiar'!K146</f>
        <v>100</v>
      </c>
      <c r="X146" s="508">
        <f>Jul!F146</f>
        <v>0</v>
      </c>
      <c r="Y146" s="516">
        <f t="shared" si="91"/>
        <v>-100</v>
      </c>
      <c r="Z146" s="392">
        <f>'Orçamento Familiar'!L146</f>
        <v>100</v>
      </c>
      <c r="AA146" s="508">
        <f>Ago!F146</f>
        <v>0</v>
      </c>
      <c r="AB146" s="516">
        <f t="shared" si="92"/>
        <v>-100</v>
      </c>
      <c r="AC146" s="392">
        <f>'Orçamento Familiar'!M146</f>
        <v>100</v>
      </c>
      <c r="AD146" s="508">
        <f>Set!F146</f>
        <v>0</v>
      </c>
      <c r="AE146" s="516">
        <f t="shared" si="93"/>
        <v>-100</v>
      </c>
      <c r="AF146" s="392">
        <f>'Orçamento Familiar'!N146</f>
        <v>100</v>
      </c>
      <c r="AG146" s="508">
        <f>Out!F146</f>
        <v>0</v>
      </c>
      <c r="AH146" s="516">
        <f t="shared" si="94"/>
        <v>-100</v>
      </c>
      <c r="AI146" s="392">
        <f>'Orçamento Familiar'!O146</f>
        <v>100</v>
      </c>
      <c r="AJ146" s="508">
        <f>Nov!F146</f>
        <v>0</v>
      </c>
      <c r="AK146" s="516">
        <f t="shared" si="95"/>
        <v>-100</v>
      </c>
      <c r="AL146" s="392">
        <f>'Orçamento Familiar'!P146</f>
        <v>100</v>
      </c>
      <c r="AM146" s="508">
        <f>Dez!F146</f>
        <v>0</v>
      </c>
      <c r="AN146" s="516">
        <f t="shared" si="96"/>
        <v>-100</v>
      </c>
      <c r="AO146" s="511">
        <f t="shared" si="97"/>
        <v>1155</v>
      </c>
      <c r="AP146" s="512">
        <f t="shared" si="98"/>
        <v>395.76</v>
      </c>
      <c r="AQ146" s="516">
        <f t="shared" si="99"/>
        <v>-759.24</v>
      </c>
    </row>
    <row r="147" spans="1:43" ht="17.25" customHeight="1" x14ac:dyDescent="0.25">
      <c r="A147" s="626"/>
      <c r="B147" s="598"/>
      <c r="C147" s="513" t="str">
        <f>'Orçamento Familiar'!C147</f>
        <v>Calçados</v>
      </c>
      <c r="D147" s="506"/>
      <c r="E147" s="514">
        <f>'Orçamento Familiar'!E147</f>
        <v>0</v>
      </c>
      <c r="F147" s="534">
        <f>Jan!F147</f>
        <v>39.979999999999997</v>
      </c>
      <c r="G147" s="516">
        <f t="shared" si="85"/>
        <v>39.979999999999997</v>
      </c>
      <c r="H147" s="510">
        <f>'Orçamento Familiar'!F147</f>
        <v>50</v>
      </c>
      <c r="I147" s="508">
        <f>Fev!F147</f>
        <v>75.58</v>
      </c>
      <c r="J147" s="516">
        <f t="shared" si="86"/>
        <v>25.58</v>
      </c>
      <c r="K147" s="392">
        <f>'Orçamento Familiar'!G147</f>
        <v>50</v>
      </c>
      <c r="L147" s="508">
        <f>Mar!F147</f>
        <v>50</v>
      </c>
      <c r="M147" s="516">
        <f t="shared" si="87"/>
        <v>0</v>
      </c>
      <c r="N147" s="392">
        <f>'Orçamento Familiar'!H147</f>
        <v>50</v>
      </c>
      <c r="O147" s="508">
        <f>Abr!F147</f>
        <v>0</v>
      </c>
      <c r="P147" s="516">
        <f t="shared" si="88"/>
        <v>-50</v>
      </c>
      <c r="Q147" s="392">
        <f>'Orçamento Familiar'!I147</f>
        <v>50</v>
      </c>
      <c r="R147" s="508">
        <f>Mai!F147</f>
        <v>0</v>
      </c>
      <c r="S147" s="516">
        <f t="shared" si="89"/>
        <v>-50</v>
      </c>
      <c r="T147" s="392">
        <f>'Orçamento Familiar'!J147</f>
        <v>50</v>
      </c>
      <c r="U147" s="508">
        <f>Jun!F147</f>
        <v>0</v>
      </c>
      <c r="V147" s="516">
        <f t="shared" si="90"/>
        <v>-50</v>
      </c>
      <c r="W147" s="392">
        <f>'Orçamento Familiar'!K147</f>
        <v>0</v>
      </c>
      <c r="X147" s="508">
        <f>Jul!F147</f>
        <v>0</v>
      </c>
      <c r="Y147" s="516">
        <f t="shared" si="91"/>
        <v>0</v>
      </c>
      <c r="Z147" s="392">
        <f>'Orçamento Familiar'!L147</f>
        <v>0</v>
      </c>
      <c r="AA147" s="508">
        <f>Ago!F147</f>
        <v>0</v>
      </c>
      <c r="AB147" s="516">
        <f t="shared" si="92"/>
        <v>0</v>
      </c>
      <c r="AC147" s="392">
        <f>'Orçamento Familiar'!M147</f>
        <v>0</v>
      </c>
      <c r="AD147" s="508">
        <f>Set!F147</f>
        <v>0</v>
      </c>
      <c r="AE147" s="516">
        <f t="shared" si="93"/>
        <v>0</v>
      </c>
      <c r="AF147" s="392">
        <f>'Orçamento Familiar'!N147</f>
        <v>0</v>
      </c>
      <c r="AG147" s="508">
        <f>Out!F147</f>
        <v>0</v>
      </c>
      <c r="AH147" s="516">
        <f t="shared" si="94"/>
        <v>0</v>
      </c>
      <c r="AI147" s="392">
        <f>'Orçamento Familiar'!O147</f>
        <v>0</v>
      </c>
      <c r="AJ147" s="508">
        <f>Nov!F147</f>
        <v>0</v>
      </c>
      <c r="AK147" s="516">
        <f t="shared" si="95"/>
        <v>0</v>
      </c>
      <c r="AL147" s="392">
        <f>'Orçamento Familiar'!P147</f>
        <v>0</v>
      </c>
      <c r="AM147" s="508">
        <f>Dez!F147</f>
        <v>0</v>
      </c>
      <c r="AN147" s="516">
        <f t="shared" si="96"/>
        <v>0</v>
      </c>
      <c r="AO147" s="511">
        <f t="shared" si="97"/>
        <v>250</v>
      </c>
      <c r="AP147" s="512">
        <f t="shared" si="98"/>
        <v>165.56</v>
      </c>
      <c r="AQ147" s="516">
        <f t="shared" si="99"/>
        <v>-84.44</v>
      </c>
    </row>
    <row r="148" spans="1:43" ht="17.25" customHeight="1" x14ac:dyDescent="0.25">
      <c r="A148" s="626"/>
      <c r="B148" s="598"/>
      <c r="C148" s="513" t="str">
        <f>'Orçamento Familiar'!C148</f>
        <v>Acessórios</v>
      </c>
      <c r="D148" s="506"/>
      <c r="E148" s="514">
        <f>'Orçamento Familiar'!E148</f>
        <v>0</v>
      </c>
      <c r="F148" s="534">
        <f>Jan!F148</f>
        <v>21.33</v>
      </c>
      <c r="G148" s="516">
        <f t="shared" si="85"/>
        <v>21.33</v>
      </c>
      <c r="H148" s="510">
        <f>'Orçamento Familiar'!F148</f>
        <v>0</v>
      </c>
      <c r="I148" s="508">
        <f>Fev!F148</f>
        <v>21.22</v>
      </c>
      <c r="J148" s="516">
        <f t="shared" si="86"/>
        <v>21.22</v>
      </c>
      <c r="K148" s="392">
        <f>'Orçamento Familiar'!G148</f>
        <v>0</v>
      </c>
      <c r="L148" s="508">
        <f>Mar!F148</f>
        <v>0</v>
      </c>
      <c r="M148" s="516">
        <f t="shared" si="87"/>
        <v>0</v>
      </c>
      <c r="N148" s="392">
        <f>'Orçamento Familiar'!H148</f>
        <v>0</v>
      </c>
      <c r="O148" s="508">
        <f>Abr!F148</f>
        <v>0</v>
      </c>
      <c r="P148" s="516">
        <f t="shared" si="88"/>
        <v>0</v>
      </c>
      <c r="Q148" s="392">
        <f>'Orçamento Familiar'!I148</f>
        <v>0</v>
      </c>
      <c r="R148" s="508">
        <f>Mai!F148</f>
        <v>0</v>
      </c>
      <c r="S148" s="516">
        <f t="shared" si="89"/>
        <v>0</v>
      </c>
      <c r="T148" s="392">
        <f>'Orçamento Familiar'!J148</f>
        <v>0</v>
      </c>
      <c r="U148" s="508">
        <f>Jun!F148</f>
        <v>0</v>
      </c>
      <c r="V148" s="516">
        <f t="shared" si="90"/>
        <v>0</v>
      </c>
      <c r="W148" s="392">
        <f>'Orçamento Familiar'!K148</f>
        <v>0</v>
      </c>
      <c r="X148" s="508">
        <f>Jul!F148</f>
        <v>0</v>
      </c>
      <c r="Y148" s="516">
        <f t="shared" si="91"/>
        <v>0</v>
      </c>
      <c r="Z148" s="392">
        <f>'Orçamento Familiar'!L148</f>
        <v>0</v>
      </c>
      <c r="AA148" s="508">
        <f>Ago!F148</f>
        <v>0</v>
      </c>
      <c r="AB148" s="516">
        <f t="shared" si="92"/>
        <v>0</v>
      </c>
      <c r="AC148" s="392">
        <f>'Orçamento Familiar'!M148</f>
        <v>0</v>
      </c>
      <c r="AD148" s="508">
        <f>Set!F148</f>
        <v>0</v>
      </c>
      <c r="AE148" s="516">
        <f t="shared" si="93"/>
        <v>0</v>
      </c>
      <c r="AF148" s="392">
        <f>'Orçamento Familiar'!N148</f>
        <v>0</v>
      </c>
      <c r="AG148" s="508">
        <f>Out!F148</f>
        <v>0</v>
      </c>
      <c r="AH148" s="516">
        <f t="shared" si="94"/>
        <v>0</v>
      </c>
      <c r="AI148" s="392">
        <f>'Orçamento Familiar'!O148</f>
        <v>0</v>
      </c>
      <c r="AJ148" s="508">
        <f>Nov!F148</f>
        <v>0</v>
      </c>
      <c r="AK148" s="516">
        <f t="shared" si="95"/>
        <v>0</v>
      </c>
      <c r="AL148" s="392">
        <f>'Orçamento Familiar'!P148</f>
        <v>0</v>
      </c>
      <c r="AM148" s="508">
        <f>Dez!F148</f>
        <v>0</v>
      </c>
      <c r="AN148" s="516">
        <f t="shared" si="96"/>
        <v>0</v>
      </c>
      <c r="AO148" s="511">
        <f t="shared" si="97"/>
        <v>0</v>
      </c>
      <c r="AP148" s="512">
        <f t="shared" si="98"/>
        <v>42.55</v>
      </c>
      <c r="AQ148" s="516">
        <f t="shared" si="99"/>
        <v>42.55</v>
      </c>
    </row>
    <row r="149" spans="1:43" ht="17.25" customHeight="1" x14ac:dyDescent="0.25">
      <c r="A149" s="626"/>
      <c r="B149" s="598"/>
      <c r="C149" s="513" t="str">
        <f>'Orçamento Familiar'!C149</f>
        <v>Cama, mesa e banho</v>
      </c>
      <c r="D149" s="506"/>
      <c r="E149" s="514">
        <f>'Orçamento Familiar'!E149</f>
        <v>50</v>
      </c>
      <c r="F149" s="534">
        <f>Jan!F149</f>
        <v>0</v>
      </c>
      <c r="G149" s="516">
        <f t="shared" si="85"/>
        <v>-50</v>
      </c>
      <c r="H149" s="510">
        <f>'Orçamento Familiar'!F149</f>
        <v>100</v>
      </c>
      <c r="I149" s="508">
        <f>Fev!F149</f>
        <v>100</v>
      </c>
      <c r="J149" s="516">
        <f t="shared" si="86"/>
        <v>0</v>
      </c>
      <c r="K149" s="392">
        <f>'Orçamento Familiar'!G149</f>
        <v>100</v>
      </c>
      <c r="L149" s="508">
        <f>Mar!F149</f>
        <v>100</v>
      </c>
      <c r="M149" s="516">
        <f t="shared" si="87"/>
        <v>0</v>
      </c>
      <c r="N149" s="392">
        <f>'Orçamento Familiar'!H149</f>
        <v>100</v>
      </c>
      <c r="O149" s="508">
        <f>Abr!F149</f>
        <v>0</v>
      </c>
      <c r="P149" s="516">
        <f t="shared" si="88"/>
        <v>-100</v>
      </c>
      <c r="Q149" s="392">
        <f>'Orçamento Familiar'!I149</f>
        <v>100</v>
      </c>
      <c r="R149" s="508">
        <f>Mai!F149</f>
        <v>0</v>
      </c>
      <c r="S149" s="516">
        <f t="shared" si="89"/>
        <v>-100</v>
      </c>
      <c r="T149" s="392">
        <f>'Orçamento Familiar'!J149</f>
        <v>0</v>
      </c>
      <c r="U149" s="508">
        <f>Jun!F149</f>
        <v>0</v>
      </c>
      <c r="V149" s="516">
        <f t="shared" si="90"/>
        <v>0</v>
      </c>
      <c r="W149" s="392">
        <f>'Orçamento Familiar'!K149</f>
        <v>0</v>
      </c>
      <c r="X149" s="508">
        <f>Jul!F149</f>
        <v>0</v>
      </c>
      <c r="Y149" s="516">
        <f t="shared" si="91"/>
        <v>0</v>
      </c>
      <c r="Z149" s="392">
        <f>'Orçamento Familiar'!L149</f>
        <v>0</v>
      </c>
      <c r="AA149" s="508">
        <f>Ago!F149</f>
        <v>0</v>
      </c>
      <c r="AB149" s="516">
        <f t="shared" si="92"/>
        <v>0</v>
      </c>
      <c r="AC149" s="392">
        <f>'Orçamento Familiar'!M149</f>
        <v>0</v>
      </c>
      <c r="AD149" s="508">
        <f>Set!F149</f>
        <v>0</v>
      </c>
      <c r="AE149" s="516">
        <f t="shared" si="93"/>
        <v>0</v>
      </c>
      <c r="AF149" s="392">
        <f>'Orçamento Familiar'!N149</f>
        <v>0</v>
      </c>
      <c r="AG149" s="508">
        <f>Out!F149</f>
        <v>0</v>
      </c>
      <c r="AH149" s="516">
        <f t="shared" si="94"/>
        <v>0</v>
      </c>
      <c r="AI149" s="392">
        <f>'Orçamento Familiar'!O149</f>
        <v>0</v>
      </c>
      <c r="AJ149" s="508">
        <f>Nov!F149</f>
        <v>0</v>
      </c>
      <c r="AK149" s="516">
        <f t="shared" si="95"/>
        <v>0</v>
      </c>
      <c r="AL149" s="392">
        <f>'Orçamento Familiar'!P149</f>
        <v>0</v>
      </c>
      <c r="AM149" s="508">
        <f>Dez!F149</f>
        <v>0</v>
      </c>
      <c r="AN149" s="516">
        <f t="shared" si="96"/>
        <v>0</v>
      </c>
      <c r="AO149" s="511">
        <f t="shared" si="97"/>
        <v>450</v>
      </c>
      <c r="AP149" s="512">
        <f t="shared" si="98"/>
        <v>200</v>
      </c>
      <c r="AQ149" s="516">
        <f t="shared" si="99"/>
        <v>-250</v>
      </c>
    </row>
    <row r="150" spans="1:43" ht="17.25" customHeight="1" x14ac:dyDescent="0.25">
      <c r="A150" s="626"/>
      <c r="B150" s="598"/>
      <c r="C150" s="513">
        <f>'Orçamento Familiar'!C150</f>
        <v>0</v>
      </c>
      <c r="D150" s="506"/>
      <c r="E150" s="514">
        <f>'Orçamento Familiar'!E150</f>
        <v>0</v>
      </c>
      <c r="F150" s="534">
        <f>Jan!F150</f>
        <v>0</v>
      </c>
      <c r="G150" s="516">
        <f t="shared" si="85"/>
        <v>0</v>
      </c>
      <c r="H150" s="510">
        <f>'Orçamento Familiar'!F150</f>
        <v>0</v>
      </c>
      <c r="I150" s="508">
        <f>Fev!F150</f>
        <v>0</v>
      </c>
      <c r="J150" s="516">
        <f t="shared" si="86"/>
        <v>0</v>
      </c>
      <c r="K150" s="392">
        <f>'Orçamento Familiar'!G150</f>
        <v>0</v>
      </c>
      <c r="L150" s="508">
        <f>Mar!F150</f>
        <v>0</v>
      </c>
      <c r="M150" s="516">
        <f t="shared" si="87"/>
        <v>0</v>
      </c>
      <c r="N150" s="392">
        <f>'Orçamento Familiar'!H150</f>
        <v>0</v>
      </c>
      <c r="O150" s="508">
        <f>Abr!F150</f>
        <v>0</v>
      </c>
      <c r="P150" s="516">
        <f t="shared" si="88"/>
        <v>0</v>
      </c>
      <c r="Q150" s="392">
        <f>'Orçamento Familiar'!I150</f>
        <v>0</v>
      </c>
      <c r="R150" s="508">
        <f>Mai!F150</f>
        <v>0</v>
      </c>
      <c r="S150" s="516">
        <f t="shared" si="89"/>
        <v>0</v>
      </c>
      <c r="T150" s="392">
        <f>'Orçamento Familiar'!J150</f>
        <v>0</v>
      </c>
      <c r="U150" s="508">
        <f>Jun!F150</f>
        <v>0</v>
      </c>
      <c r="V150" s="516">
        <f t="shared" si="90"/>
        <v>0</v>
      </c>
      <c r="W150" s="392">
        <f>'Orçamento Familiar'!K150</f>
        <v>0</v>
      </c>
      <c r="X150" s="508">
        <f>Jul!F150</f>
        <v>0</v>
      </c>
      <c r="Y150" s="516">
        <f t="shared" si="91"/>
        <v>0</v>
      </c>
      <c r="Z150" s="392">
        <f>'Orçamento Familiar'!L150</f>
        <v>0</v>
      </c>
      <c r="AA150" s="508">
        <f>Ago!F150</f>
        <v>0</v>
      </c>
      <c r="AB150" s="516">
        <f t="shared" si="92"/>
        <v>0</v>
      </c>
      <c r="AC150" s="392">
        <f>'Orçamento Familiar'!M150</f>
        <v>0</v>
      </c>
      <c r="AD150" s="508">
        <f>Set!F150</f>
        <v>0</v>
      </c>
      <c r="AE150" s="516">
        <f t="shared" si="93"/>
        <v>0</v>
      </c>
      <c r="AF150" s="392">
        <f>'Orçamento Familiar'!N150</f>
        <v>0</v>
      </c>
      <c r="AG150" s="508">
        <f>Out!F150</f>
        <v>0</v>
      </c>
      <c r="AH150" s="516">
        <f t="shared" si="94"/>
        <v>0</v>
      </c>
      <c r="AI150" s="392">
        <f>'Orçamento Familiar'!O150</f>
        <v>0</v>
      </c>
      <c r="AJ150" s="508">
        <f>Nov!F150</f>
        <v>0</v>
      </c>
      <c r="AK150" s="516">
        <f t="shared" si="95"/>
        <v>0</v>
      </c>
      <c r="AL150" s="392">
        <f>'Orçamento Familiar'!P150</f>
        <v>0</v>
      </c>
      <c r="AM150" s="508">
        <f>Dez!F150</f>
        <v>0</v>
      </c>
      <c r="AN150" s="516">
        <f t="shared" si="96"/>
        <v>0</v>
      </c>
      <c r="AO150" s="511">
        <f t="shared" si="97"/>
        <v>0</v>
      </c>
      <c r="AP150" s="512">
        <f t="shared" si="98"/>
        <v>0</v>
      </c>
      <c r="AQ150" s="516">
        <f t="shared" si="99"/>
        <v>0</v>
      </c>
    </row>
    <row r="151" spans="1:43" ht="17.25" customHeight="1" x14ac:dyDescent="0.25">
      <c r="A151" s="626"/>
      <c r="B151" s="598"/>
      <c r="C151" s="513">
        <f>'Orçamento Familiar'!C151</f>
        <v>0</v>
      </c>
      <c r="D151" s="506"/>
      <c r="E151" s="514">
        <f>'Orçamento Familiar'!E151</f>
        <v>0</v>
      </c>
      <c r="F151" s="534">
        <f>Jan!F151</f>
        <v>0</v>
      </c>
      <c r="G151" s="516">
        <f t="shared" si="85"/>
        <v>0</v>
      </c>
      <c r="H151" s="510">
        <f>'Orçamento Familiar'!F151</f>
        <v>0</v>
      </c>
      <c r="I151" s="508">
        <f>Fev!F151</f>
        <v>0</v>
      </c>
      <c r="J151" s="516">
        <f t="shared" si="86"/>
        <v>0</v>
      </c>
      <c r="K151" s="392">
        <f>'Orçamento Familiar'!G151</f>
        <v>0</v>
      </c>
      <c r="L151" s="508">
        <f>Mar!F151</f>
        <v>0</v>
      </c>
      <c r="M151" s="516">
        <f t="shared" si="87"/>
        <v>0</v>
      </c>
      <c r="N151" s="392">
        <f>'Orçamento Familiar'!H151</f>
        <v>0</v>
      </c>
      <c r="O151" s="508">
        <f>Abr!F151</f>
        <v>0</v>
      </c>
      <c r="P151" s="516">
        <f t="shared" si="88"/>
        <v>0</v>
      </c>
      <c r="Q151" s="392">
        <f>'Orçamento Familiar'!I151</f>
        <v>0</v>
      </c>
      <c r="R151" s="508">
        <f>Mai!F151</f>
        <v>0</v>
      </c>
      <c r="S151" s="516">
        <f t="shared" si="89"/>
        <v>0</v>
      </c>
      <c r="T151" s="392">
        <f>'Orçamento Familiar'!J151</f>
        <v>0</v>
      </c>
      <c r="U151" s="508">
        <f>Jun!F151</f>
        <v>0</v>
      </c>
      <c r="V151" s="516">
        <f t="shared" si="90"/>
        <v>0</v>
      </c>
      <c r="W151" s="392">
        <f>'Orçamento Familiar'!K151</f>
        <v>0</v>
      </c>
      <c r="X151" s="508">
        <f>Jul!F151</f>
        <v>0</v>
      </c>
      <c r="Y151" s="516">
        <f t="shared" si="91"/>
        <v>0</v>
      </c>
      <c r="Z151" s="392">
        <f>'Orçamento Familiar'!L151</f>
        <v>0</v>
      </c>
      <c r="AA151" s="508">
        <f>Ago!F151</f>
        <v>0</v>
      </c>
      <c r="AB151" s="516">
        <f t="shared" si="92"/>
        <v>0</v>
      </c>
      <c r="AC151" s="392">
        <f>'Orçamento Familiar'!M151</f>
        <v>0</v>
      </c>
      <c r="AD151" s="508">
        <f>Set!F151</f>
        <v>0</v>
      </c>
      <c r="AE151" s="516">
        <f t="shared" si="93"/>
        <v>0</v>
      </c>
      <c r="AF151" s="392">
        <f>'Orçamento Familiar'!N151</f>
        <v>0</v>
      </c>
      <c r="AG151" s="508">
        <f>Out!F151</f>
        <v>0</v>
      </c>
      <c r="AH151" s="516">
        <f t="shared" si="94"/>
        <v>0</v>
      </c>
      <c r="AI151" s="392">
        <f>'Orçamento Familiar'!O151</f>
        <v>0</v>
      </c>
      <c r="AJ151" s="508">
        <f>Nov!F151</f>
        <v>0</v>
      </c>
      <c r="AK151" s="516">
        <f t="shared" si="95"/>
        <v>0</v>
      </c>
      <c r="AL151" s="392">
        <f>'Orçamento Familiar'!P151</f>
        <v>0</v>
      </c>
      <c r="AM151" s="508">
        <f>Dez!F151</f>
        <v>0</v>
      </c>
      <c r="AN151" s="516">
        <f t="shared" si="96"/>
        <v>0</v>
      </c>
      <c r="AO151" s="511">
        <f t="shared" si="97"/>
        <v>0</v>
      </c>
      <c r="AP151" s="512">
        <f t="shared" si="98"/>
        <v>0</v>
      </c>
      <c r="AQ151" s="516">
        <f t="shared" si="99"/>
        <v>0</v>
      </c>
    </row>
    <row r="152" spans="1:43" ht="17.25" customHeight="1" x14ac:dyDescent="0.25">
      <c r="A152" s="626"/>
      <c r="B152" s="598" t="s">
        <v>201</v>
      </c>
      <c r="C152" s="536" t="str">
        <f>'Orçamento Familiar'!C152</f>
        <v>Livros</v>
      </c>
      <c r="D152" s="506"/>
      <c r="E152" s="514">
        <f>'Orçamento Familiar'!E152</f>
        <v>0</v>
      </c>
      <c r="F152" s="534">
        <f>Jan!F152</f>
        <v>0</v>
      </c>
      <c r="G152" s="516">
        <f t="shared" si="85"/>
        <v>0</v>
      </c>
      <c r="H152" s="510">
        <f>'Orçamento Familiar'!F152</f>
        <v>0</v>
      </c>
      <c r="I152" s="508">
        <f>Fev!F152</f>
        <v>0</v>
      </c>
      <c r="J152" s="516">
        <f t="shared" si="86"/>
        <v>0</v>
      </c>
      <c r="K152" s="392">
        <f>'Orçamento Familiar'!G152</f>
        <v>0</v>
      </c>
      <c r="L152" s="508">
        <f>Mar!F152</f>
        <v>0</v>
      </c>
      <c r="M152" s="516">
        <f t="shared" si="87"/>
        <v>0</v>
      </c>
      <c r="N152" s="392">
        <f>'Orçamento Familiar'!H152</f>
        <v>0</v>
      </c>
      <c r="O152" s="508">
        <f>Abr!F152</f>
        <v>0</v>
      </c>
      <c r="P152" s="516">
        <f t="shared" si="88"/>
        <v>0</v>
      </c>
      <c r="Q152" s="392">
        <f>'Orçamento Familiar'!I152</f>
        <v>0</v>
      </c>
      <c r="R152" s="508">
        <f>Mai!F152</f>
        <v>0</v>
      </c>
      <c r="S152" s="516">
        <f t="shared" si="89"/>
        <v>0</v>
      </c>
      <c r="T152" s="392">
        <f>'Orçamento Familiar'!J152</f>
        <v>0</v>
      </c>
      <c r="U152" s="508">
        <f>Jun!F152</f>
        <v>0</v>
      </c>
      <c r="V152" s="516">
        <f t="shared" si="90"/>
        <v>0</v>
      </c>
      <c r="W152" s="392">
        <f>'Orçamento Familiar'!K152</f>
        <v>0</v>
      </c>
      <c r="X152" s="508">
        <f>Jul!F152</f>
        <v>0</v>
      </c>
      <c r="Y152" s="516">
        <f t="shared" si="91"/>
        <v>0</v>
      </c>
      <c r="Z152" s="392">
        <f>'Orçamento Familiar'!L152</f>
        <v>0</v>
      </c>
      <c r="AA152" s="508">
        <f>Ago!F152</f>
        <v>0</v>
      </c>
      <c r="AB152" s="516">
        <f t="shared" si="92"/>
        <v>0</v>
      </c>
      <c r="AC152" s="392">
        <f>'Orçamento Familiar'!M152</f>
        <v>0</v>
      </c>
      <c r="AD152" s="508">
        <f>Set!F152</f>
        <v>0</v>
      </c>
      <c r="AE152" s="516">
        <f t="shared" si="93"/>
        <v>0</v>
      </c>
      <c r="AF152" s="392">
        <f>'Orçamento Familiar'!N152</f>
        <v>0</v>
      </c>
      <c r="AG152" s="508">
        <f>Out!F152</f>
        <v>0</v>
      </c>
      <c r="AH152" s="516">
        <f t="shared" si="94"/>
        <v>0</v>
      </c>
      <c r="AI152" s="392">
        <f>'Orçamento Familiar'!O152</f>
        <v>0</v>
      </c>
      <c r="AJ152" s="508">
        <f>Nov!F152</f>
        <v>0</v>
      </c>
      <c r="AK152" s="516">
        <f t="shared" si="95"/>
        <v>0</v>
      </c>
      <c r="AL152" s="392">
        <f>'Orçamento Familiar'!P152</f>
        <v>0</v>
      </c>
      <c r="AM152" s="508">
        <f>Dez!F152</f>
        <v>0</v>
      </c>
      <c r="AN152" s="516">
        <f t="shared" si="96"/>
        <v>0</v>
      </c>
      <c r="AO152" s="511">
        <f t="shared" si="97"/>
        <v>0</v>
      </c>
      <c r="AP152" s="512">
        <f t="shared" si="98"/>
        <v>0</v>
      </c>
      <c r="AQ152" s="516">
        <f t="shared" si="99"/>
        <v>0</v>
      </c>
    </row>
    <row r="153" spans="1:43" ht="17.25" customHeight="1" x14ac:dyDescent="0.25">
      <c r="A153" s="626"/>
      <c r="B153" s="598"/>
      <c r="C153" s="513" t="str">
        <f>'Orçamento Familiar'!C153</f>
        <v>Moveis</v>
      </c>
      <c r="D153" s="506"/>
      <c r="E153" s="514">
        <f>'Orçamento Familiar'!E153</f>
        <v>50</v>
      </c>
      <c r="F153" s="534">
        <f>Jan!F153</f>
        <v>49.99</v>
      </c>
      <c r="G153" s="516">
        <f t="shared" si="85"/>
        <v>-9.9999999999980105E-3</v>
      </c>
      <c r="H153" s="510">
        <f>'Orçamento Familiar'!F153</f>
        <v>50</v>
      </c>
      <c r="I153" s="508">
        <f>Fev!F153</f>
        <v>49.99</v>
      </c>
      <c r="J153" s="516">
        <f t="shared" si="86"/>
        <v>-9.9999999999980105E-3</v>
      </c>
      <c r="K153" s="392">
        <f>'Orçamento Familiar'!G153</f>
        <v>50</v>
      </c>
      <c r="L153" s="508">
        <f>Mar!F153</f>
        <v>49.99</v>
      </c>
      <c r="M153" s="516">
        <f t="shared" si="87"/>
        <v>-9.9999999999980105E-3</v>
      </c>
      <c r="N153" s="392">
        <f>'Orçamento Familiar'!H153</f>
        <v>50</v>
      </c>
      <c r="O153" s="508">
        <f>Abr!F153</f>
        <v>49.99</v>
      </c>
      <c r="P153" s="516">
        <f t="shared" si="88"/>
        <v>-9.9999999999980105E-3</v>
      </c>
      <c r="Q153" s="392">
        <f>'Orçamento Familiar'!I153</f>
        <v>0</v>
      </c>
      <c r="R153" s="508">
        <f>Mai!F153</f>
        <v>0</v>
      </c>
      <c r="S153" s="516">
        <f t="shared" si="89"/>
        <v>0</v>
      </c>
      <c r="T153" s="392">
        <f>'Orçamento Familiar'!J153</f>
        <v>0</v>
      </c>
      <c r="U153" s="508">
        <f>Jun!F153</f>
        <v>0</v>
      </c>
      <c r="V153" s="516">
        <f t="shared" si="90"/>
        <v>0</v>
      </c>
      <c r="W153" s="392">
        <f>'Orçamento Familiar'!K153</f>
        <v>0</v>
      </c>
      <c r="X153" s="508">
        <f>Jul!F153</f>
        <v>0</v>
      </c>
      <c r="Y153" s="516">
        <f t="shared" si="91"/>
        <v>0</v>
      </c>
      <c r="Z153" s="392">
        <f>'Orçamento Familiar'!L153</f>
        <v>0</v>
      </c>
      <c r="AA153" s="508">
        <f>Ago!F153</f>
        <v>0</v>
      </c>
      <c r="AB153" s="516">
        <f t="shared" si="92"/>
        <v>0</v>
      </c>
      <c r="AC153" s="392">
        <f>'Orçamento Familiar'!M153</f>
        <v>0</v>
      </c>
      <c r="AD153" s="508">
        <f>Set!F153</f>
        <v>0</v>
      </c>
      <c r="AE153" s="516">
        <f t="shared" si="93"/>
        <v>0</v>
      </c>
      <c r="AF153" s="392">
        <f>'Orçamento Familiar'!N153</f>
        <v>0</v>
      </c>
      <c r="AG153" s="508">
        <f>Out!F153</f>
        <v>0</v>
      </c>
      <c r="AH153" s="516">
        <f t="shared" si="94"/>
        <v>0</v>
      </c>
      <c r="AI153" s="392">
        <f>'Orçamento Familiar'!O153</f>
        <v>0</v>
      </c>
      <c r="AJ153" s="508">
        <f>Nov!F153</f>
        <v>0</v>
      </c>
      <c r="AK153" s="516">
        <f t="shared" si="95"/>
        <v>0</v>
      </c>
      <c r="AL153" s="392">
        <f>'Orçamento Familiar'!P153</f>
        <v>0</v>
      </c>
      <c r="AM153" s="508">
        <f>Dez!F153</f>
        <v>0</v>
      </c>
      <c r="AN153" s="516">
        <f t="shared" si="96"/>
        <v>0</v>
      </c>
      <c r="AO153" s="511">
        <f t="shared" si="97"/>
        <v>200</v>
      </c>
      <c r="AP153" s="512">
        <f t="shared" si="98"/>
        <v>199.96</v>
      </c>
      <c r="AQ153" s="516">
        <f t="shared" si="99"/>
        <v>-3.9999999999992042E-2</v>
      </c>
    </row>
    <row r="154" spans="1:43" ht="17.25" customHeight="1" x14ac:dyDescent="0.25">
      <c r="A154" s="626"/>
      <c r="B154" s="598"/>
      <c r="C154" s="513" t="str">
        <f>'Orçamento Familiar'!C154</f>
        <v>Eletrodomésticos</v>
      </c>
      <c r="D154" s="506"/>
      <c r="E154" s="514">
        <f>'Orçamento Familiar'!E154</f>
        <v>219.16</v>
      </c>
      <c r="F154" s="534">
        <f>Jan!F154</f>
        <v>292.41000000000003</v>
      </c>
      <c r="G154" s="516">
        <f t="shared" si="85"/>
        <v>73.250000000000028</v>
      </c>
      <c r="H154" s="510">
        <f>'Orçamento Familiar'!F154</f>
        <v>0</v>
      </c>
      <c r="I154" s="508">
        <f>Fev!F154</f>
        <v>0</v>
      </c>
      <c r="J154" s="516">
        <f t="shared" si="86"/>
        <v>0</v>
      </c>
      <c r="K154" s="392">
        <f>'Orçamento Familiar'!G154</f>
        <v>0</v>
      </c>
      <c r="L154" s="508">
        <f>Mar!F154</f>
        <v>0</v>
      </c>
      <c r="M154" s="516">
        <f t="shared" si="87"/>
        <v>0</v>
      </c>
      <c r="N154" s="392">
        <f>'Orçamento Familiar'!H154</f>
        <v>0</v>
      </c>
      <c r="O154" s="508">
        <f>Abr!F154</f>
        <v>0</v>
      </c>
      <c r="P154" s="516">
        <f t="shared" si="88"/>
        <v>0</v>
      </c>
      <c r="Q154" s="392">
        <f>'Orçamento Familiar'!I154</f>
        <v>0</v>
      </c>
      <c r="R154" s="508">
        <f>Mai!F154</f>
        <v>0</v>
      </c>
      <c r="S154" s="516">
        <f t="shared" si="89"/>
        <v>0</v>
      </c>
      <c r="T154" s="392">
        <f>'Orçamento Familiar'!J154</f>
        <v>0</v>
      </c>
      <c r="U154" s="508">
        <f>Jun!F154</f>
        <v>0</v>
      </c>
      <c r="V154" s="516">
        <f t="shared" si="90"/>
        <v>0</v>
      </c>
      <c r="W154" s="392">
        <f>'Orçamento Familiar'!K154</f>
        <v>0</v>
      </c>
      <c r="X154" s="508">
        <f>Jul!F154</f>
        <v>0</v>
      </c>
      <c r="Y154" s="516">
        <f t="shared" si="91"/>
        <v>0</v>
      </c>
      <c r="Z154" s="392">
        <f>'Orçamento Familiar'!L154</f>
        <v>0</v>
      </c>
      <c r="AA154" s="508">
        <f>Ago!F154</f>
        <v>0</v>
      </c>
      <c r="AB154" s="516">
        <f t="shared" si="92"/>
        <v>0</v>
      </c>
      <c r="AC154" s="392">
        <f>'Orçamento Familiar'!M154</f>
        <v>0</v>
      </c>
      <c r="AD154" s="508">
        <f>Set!F154</f>
        <v>0</v>
      </c>
      <c r="AE154" s="516">
        <f t="shared" si="93"/>
        <v>0</v>
      </c>
      <c r="AF154" s="392">
        <f>'Orçamento Familiar'!N154</f>
        <v>0</v>
      </c>
      <c r="AG154" s="508">
        <f>Out!F154</f>
        <v>0</v>
      </c>
      <c r="AH154" s="516">
        <f t="shared" si="94"/>
        <v>0</v>
      </c>
      <c r="AI154" s="392">
        <f>'Orçamento Familiar'!O154</f>
        <v>0</v>
      </c>
      <c r="AJ154" s="508">
        <f>Nov!F154</f>
        <v>0</v>
      </c>
      <c r="AK154" s="516">
        <f t="shared" si="95"/>
        <v>0</v>
      </c>
      <c r="AL154" s="392">
        <f>'Orçamento Familiar'!P154</f>
        <v>0</v>
      </c>
      <c r="AM154" s="508">
        <f>Dez!F154</f>
        <v>0</v>
      </c>
      <c r="AN154" s="516">
        <f t="shared" si="96"/>
        <v>0</v>
      </c>
      <c r="AO154" s="511">
        <f t="shared" si="97"/>
        <v>219.16</v>
      </c>
      <c r="AP154" s="512">
        <f t="shared" si="98"/>
        <v>292.41000000000003</v>
      </c>
      <c r="AQ154" s="516">
        <f t="shared" si="99"/>
        <v>73.250000000000028</v>
      </c>
    </row>
    <row r="155" spans="1:43" ht="17.25" customHeight="1" x14ac:dyDescent="0.25">
      <c r="A155" s="626"/>
      <c r="B155" s="598"/>
      <c r="C155" s="513" t="str">
        <f>'Orçamento Familiar'!C155</f>
        <v>Eletroeletronicos</v>
      </c>
      <c r="D155" s="506"/>
      <c r="E155" s="514">
        <f>'Orçamento Familiar'!E155</f>
        <v>0</v>
      </c>
      <c r="F155" s="534">
        <f>Jan!F155</f>
        <v>0</v>
      </c>
      <c r="G155" s="516">
        <f t="shared" si="85"/>
        <v>0</v>
      </c>
      <c r="H155" s="510">
        <f>'Orçamento Familiar'!F155</f>
        <v>0</v>
      </c>
      <c r="I155" s="508">
        <f>Fev!F155</f>
        <v>0</v>
      </c>
      <c r="J155" s="516">
        <f t="shared" si="86"/>
        <v>0</v>
      </c>
      <c r="K155" s="392">
        <f>'Orçamento Familiar'!G155</f>
        <v>0</v>
      </c>
      <c r="L155" s="508">
        <f>Mar!F155</f>
        <v>0</v>
      </c>
      <c r="M155" s="516">
        <f t="shared" si="87"/>
        <v>0</v>
      </c>
      <c r="N155" s="392">
        <f>'Orçamento Familiar'!H155</f>
        <v>0</v>
      </c>
      <c r="O155" s="508">
        <f>Abr!F155</f>
        <v>0</v>
      </c>
      <c r="P155" s="516">
        <f t="shared" si="88"/>
        <v>0</v>
      </c>
      <c r="Q155" s="392">
        <f>'Orçamento Familiar'!I155</f>
        <v>0</v>
      </c>
      <c r="R155" s="508">
        <f>Mai!F155</f>
        <v>0</v>
      </c>
      <c r="S155" s="516">
        <f t="shared" si="89"/>
        <v>0</v>
      </c>
      <c r="T155" s="392">
        <f>'Orçamento Familiar'!J155</f>
        <v>0</v>
      </c>
      <c r="U155" s="508">
        <f>Jun!F155</f>
        <v>0</v>
      </c>
      <c r="V155" s="516">
        <f t="shared" si="90"/>
        <v>0</v>
      </c>
      <c r="W155" s="392">
        <f>'Orçamento Familiar'!K155</f>
        <v>0</v>
      </c>
      <c r="X155" s="508">
        <f>Jul!F155</f>
        <v>0</v>
      </c>
      <c r="Y155" s="516">
        <f t="shared" si="91"/>
        <v>0</v>
      </c>
      <c r="Z155" s="392">
        <f>'Orçamento Familiar'!L155</f>
        <v>0</v>
      </c>
      <c r="AA155" s="508">
        <f>Ago!F155</f>
        <v>0</v>
      </c>
      <c r="AB155" s="516">
        <f t="shared" si="92"/>
        <v>0</v>
      </c>
      <c r="AC155" s="392">
        <f>'Orçamento Familiar'!M155</f>
        <v>0</v>
      </c>
      <c r="AD155" s="508">
        <f>Set!F155</f>
        <v>0</v>
      </c>
      <c r="AE155" s="516">
        <f t="shared" si="93"/>
        <v>0</v>
      </c>
      <c r="AF155" s="392">
        <f>'Orçamento Familiar'!N155</f>
        <v>0</v>
      </c>
      <c r="AG155" s="508">
        <f>Out!F155</f>
        <v>0</v>
      </c>
      <c r="AH155" s="516">
        <f t="shared" si="94"/>
        <v>0</v>
      </c>
      <c r="AI155" s="392">
        <f>'Orçamento Familiar'!O155</f>
        <v>0</v>
      </c>
      <c r="AJ155" s="508">
        <f>Nov!F155</f>
        <v>0</v>
      </c>
      <c r="AK155" s="516">
        <f t="shared" si="95"/>
        <v>0</v>
      </c>
      <c r="AL155" s="392">
        <f>'Orçamento Familiar'!P155</f>
        <v>0</v>
      </c>
      <c r="AM155" s="508">
        <f>Dez!F155</f>
        <v>0</v>
      </c>
      <c r="AN155" s="516">
        <f t="shared" si="96"/>
        <v>0</v>
      </c>
      <c r="AO155" s="511">
        <f t="shared" si="97"/>
        <v>0</v>
      </c>
      <c r="AP155" s="512">
        <f t="shared" si="98"/>
        <v>0</v>
      </c>
      <c r="AQ155" s="516">
        <f t="shared" si="99"/>
        <v>0</v>
      </c>
    </row>
    <row r="156" spans="1:43" ht="17.25" customHeight="1" x14ac:dyDescent="0.25">
      <c r="A156" s="626"/>
      <c r="B156" s="598"/>
      <c r="C156" s="513">
        <f>'Orçamento Familiar'!C156</f>
        <v>0</v>
      </c>
      <c r="D156" s="506"/>
      <c r="E156" s="514">
        <f>'Orçamento Familiar'!E156</f>
        <v>0</v>
      </c>
      <c r="F156" s="534">
        <f>Jan!F156</f>
        <v>0</v>
      </c>
      <c r="G156" s="516">
        <f t="shared" si="85"/>
        <v>0</v>
      </c>
      <c r="H156" s="510">
        <f>'Orçamento Familiar'!F156</f>
        <v>0</v>
      </c>
      <c r="I156" s="508">
        <f>Fev!F156</f>
        <v>0</v>
      </c>
      <c r="J156" s="516">
        <f t="shared" si="86"/>
        <v>0</v>
      </c>
      <c r="K156" s="392">
        <f>'Orçamento Familiar'!G156</f>
        <v>0</v>
      </c>
      <c r="L156" s="508">
        <f>Mar!F156</f>
        <v>0</v>
      </c>
      <c r="M156" s="516">
        <f t="shared" si="87"/>
        <v>0</v>
      </c>
      <c r="N156" s="392">
        <f>'Orçamento Familiar'!H156</f>
        <v>0</v>
      </c>
      <c r="O156" s="508">
        <f>Abr!F156</f>
        <v>0</v>
      </c>
      <c r="P156" s="516">
        <f t="shared" si="88"/>
        <v>0</v>
      </c>
      <c r="Q156" s="392">
        <f>'Orçamento Familiar'!I156</f>
        <v>0</v>
      </c>
      <c r="R156" s="508">
        <f>Mai!F156</f>
        <v>0</v>
      </c>
      <c r="S156" s="516">
        <f t="shared" si="89"/>
        <v>0</v>
      </c>
      <c r="T156" s="392">
        <f>'Orçamento Familiar'!J156</f>
        <v>0</v>
      </c>
      <c r="U156" s="508">
        <f>Jun!F156</f>
        <v>0</v>
      </c>
      <c r="V156" s="516">
        <f t="shared" si="90"/>
        <v>0</v>
      </c>
      <c r="W156" s="392">
        <f>'Orçamento Familiar'!K156</f>
        <v>0</v>
      </c>
      <c r="X156" s="508">
        <f>Jul!F156</f>
        <v>0</v>
      </c>
      <c r="Y156" s="516">
        <f t="shared" si="91"/>
        <v>0</v>
      </c>
      <c r="Z156" s="392">
        <f>'Orçamento Familiar'!L156</f>
        <v>0</v>
      </c>
      <c r="AA156" s="508">
        <f>Ago!F156</f>
        <v>0</v>
      </c>
      <c r="AB156" s="516">
        <f t="shared" si="92"/>
        <v>0</v>
      </c>
      <c r="AC156" s="392">
        <f>'Orçamento Familiar'!M156</f>
        <v>0</v>
      </c>
      <c r="AD156" s="508">
        <f>Set!F156</f>
        <v>0</v>
      </c>
      <c r="AE156" s="516">
        <f t="shared" si="93"/>
        <v>0</v>
      </c>
      <c r="AF156" s="392">
        <f>'Orçamento Familiar'!N156</f>
        <v>0</v>
      </c>
      <c r="AG156" s="508">
        <f>Out!F156</f>
        <v>0</v>
      </c>
      <c r="AH156" s="516">
        <f t="shared" si="94"/>
        <v>0</v>
      </c>
      <c r="AI156" s="392">
        <f>'Orçamento Familiar'!O156</f>
        <v>0</v>
      </c>
      <c r="AJ156" s="508">
        <f>Nov!F156</f>
        <v>0</v>
      </c>
      <c r="AK156" s="516">
        <f t="shared" si="95"/>
        <v>0</v>
      </c>
      <c r="AL156" s="392">
        <f>'Orçamento Familiar'!P156</f>
        <v>0</v>
      </c>
      <c r="AM156" s="508">
        <f>Dez!F156</f>
        <v>0</v>
      </c>
      <c r="AN156" s="516">
        <f t="shared" si="96"/>
        <v>0</v>
      </c>
      <c r="AO156" s="511">
        <f t="shared" si="97"/>
        <v>0</v>
      </c>
      <c r="AP156" s="512">
        <f t="shared" si="98"/>
        <v>0</v>
      </c>
      <c r="AQ156" s="516">
        <f t="shared" si="99"/>
        <v>0</v>
      </c>
    </row>
    <row r="157" spans="1:43" ht="17.25" customHeight="1" x14ac:dyDescent="0.25">
      <c r="A157" s="626"/>
      <c r="B157" s="598"/>
      <c r="C157" s="513">
        <f>'Orçamento Familiar'!C157</f>
        <v>0</v>
      </c>
      <c r="D157" s="506"/>
      <c r="E157" s="514">
        <f>'Orçamento Familiar'!E157</f>
        <v>0</v>
      </c>
      <c r="F157" s="534">
        <f>Jan!F157</f>
        <v>0</v>
      </c>
      <c r="G157" s="516">
        <f t="shared" si="85"/>
        <v>0</v>
      </c>
      <c r="H157" s="510">
        <f>'Orçamento Familiar'!F157</f>
        <v>0</v>
      </c>
      <c r="I157" s="508">
        <f>Fev!F157</f>
        <v>0</v>
      </c>
      <c r="J157" s="516">
        <f t="shared" si="86"/>
        <v>0</v>
      </c>
      <c r="K157" s="392">
        <f>'Orçamento Familiar'!G157</f>
        <v>0</v>
      </c>
      <c r="L157" s="508">
        <f>Mar!F157</f>
        <v>0</v>
      </c>
      <c r="M157" s="516">
        <f t="shared" si="87"/>
        <v>0</v>
      </c>
      <c r="N157" s="392">
        <f>'Orçamento Familiar'!H157</f>
        <v>0</v>
      </c>
      <c r="O157" s="508">
        <f>Abr!F157</f>
        <v>0</v>
      </c>
      <c r="P157" s="516">
        <f t="shared" si="88"/>
        <v>0</v>
      </c>
      <c r="Q157" s="392">
        <f>'Orçamento Familiar'!I157</f>
        <v>0</v>
      </c>
      <c r="R157" s="508">
        <f>Mai!F157</f>
        <v>0</v>
      </c>
      <c r="S157" s="516">
        <f t="shared" si="89"/>
        <v>0</v>
      </c>
      <c r="T157" s="392">
        <f>'Orçamento Familiar'!J157</f>
        <v>0</v>
      </c>
      <c r="U157" s="508">
        <f>Jun!F157</f>
        <v>0</v>
      </c>
      <c r="V157" s="516">
        <f t="shared" si="90"/>
        <v>0</v>
      </c>
      <c r="W157" s="392">
        <f>'Orçamento Familiar'!K157</f>
        <v>0</v>
      </c>
      <c r="X157" s="508">
        <f>Jul!F157</f>
        <v>0</v>
      </c>
      <c r="Y157" s="516">
        <f t="shared" si="91"/>
        <v>0</v>
      </c>
      <c r="Z157" s="392">
        <f>'Orçamento Familiar'!L157</f>
        <v>0</v>
      </c>
      <c r="AA157" s="508">
        <f>Ago!F157</f>
        <v>0</v>
      </c>
      <c r="AB157" s="516">
        <f t="shared" si="92"/>
        <v>0</v>
      </c>
      <c r="AC157" s="392">
        <f>'Orçamento Familiar'!M157</f>
        <v>0</v>
      </c>
      <c r="AD157" s="508">
        <f>Set!F157</f>
        <v>0</v>
      </c>
      <c r="AE157" s="516">
        <f t="shared" si="93"/>
        <v>0</v>
      </c>
      <c r="AF157" s="392">
        <f>'Orçamento Familiar'!N157</f>
        <v>0</v>
      </c>
      <c r="AG157" s="508">
        <f>Out!F157</f>
        <v>0</v>
      </c>
      <c r="AH157" s="516">
        <f t="shared" si="94"/>
        <v>0</v>
      </c>
      <c r="AI157" s="392">
        <f>'Orçamento Familiar'!O157</f>
        <v>0</v>
      </c>
      <c r="AJ157" s="508">
        <f>Nov!F157</f>
        <v>0</v>
      </c>
      <c r="AK157" s="516">
        <f t="shared" si="95"/>
        <v>0</v>
      </c>
      <c r="AL157" s="392">
        <f>'Orçamento Familiar'!P157</f>
        <v>0</v>
      </c>
      <c r="AM157" s="508">
        <f>Dez!F157</f>
        <v>0</v>
      </c>
      <c r="AN157" s="516">
        <f t="shared" si="96"/>
        <v>0</v>
      </c>
      <c r="AO157" s="511">
        <f t="shared" si="97"/>
        <v>0</v>
      </c>
      <c r="AP157" s="512">
        <f t="shared" si="98"/>
        <v>0</v>
      </c>
      <c r="AQ157" s="516">
        <f t="shared" si="99"/>
        <v>0</v>
      </c>
    </row>
    <row r="158" spans="1:43" ht="17.25" customHeight="1" x14ac:dyDescent="0.25">
      <c r="A158" s="626"/>
      <c r="B158" s="598" t="s">
        <v>61</v>
      </c>
      <c r="C158" s="513" t="str">
        <f>'Orçamento Familiar'!C158</f>
        <v>Anuidade cartão</v>
      </c>
      <c r="D158" s="506"/>
      <c r="E158" s="514">
        <f>'Orçamento Familiar'!E158</f>
        <v>0</v>
      </c>
      <c r="F158" s="534">
        <f>Jan!F158</f>
        <v>0</v>
      </c>
      <c r="G158" s="516">
        <f t="shared" si="85"/>
        <v>0</v>
      </c>
      <c r="H158" s="510">
        <f>'Orçamento Familiar'!F158</f>
        <v>0</v>
      </c>
      <c r="I158" s="508">
        <f>Fev!F158</f>
        <v>0</v>
      </c>
      <c r="J158" s="516">
        <f t="shared" si="86"/>
        <v>0</v>
      </c>
      <c r="K158" s="392">
        <f>'Orçamento Familiar'!G158</f>
        <v>0</v>
      </c>
      <c r="L158" s="508">
        <f>Mar!F158</f>
        <v>0</v>
      </c>
      <c r="M158" s="516">
        <f t="shared" si="87"/>
        <v>0</v>
      </c>
      <c r="N158" s="392">
        <f>'Orçamento Familiar'!H158</f>
        <v>0</v>
      </c>
      <c r="O158" s="508">
        <f>Abr!F158</f>
        <v>0</v>
      </c>
      <c r="P158" s="516">
        <f t="shared" si="88"/>
        <v>0</v>
      </c>
      <c r="Q158" s="392">
        <f>'Orçamento Familiar'!I158</f>
        <v>0</v>
      </c>
      <c r="R158" s="508">
        <f>Mai!F158</f>
        <v>0</v>
      </c>
      <c r="S158" s="516">
        <f t="shared" si="89"/>
        <v>0</v>
      </c>
      <c r="T158" s="392">
        <f>'Orçamento Familiar'!J158</f>
        <v>0</v>
      </c>
      <c r="U158" s="508">
        <f>Jun!F158</f>
        <v>0</v>
      </c>
      <c r="V158" s="516">
        <f t="shared" si="90"/>
        <v>0</v>
      </c>
      <c r="W158" s="392">
        <f>'Orçamento Familiar'!K158</f>
        <v>0</v>
      </c>
      <c r="X158" s="508">
        <f>Jul!F158</f>
        <v>0</v>
      </c>
      <c r="Y158" s="516">
        <f t="shared" si="91"/>
        <v>0</v>
      </c>
      <c r="Z158" s="392">
        <f>'Orçamento Familiar'!L158</f>
        <v>0</v>
      </c>
      <c r="AA158" s="508">
        <f>Ago!F158</f>
        <v>0</v>
      </c>
      <c r="AB158" s="516">
        <f t="shared" si="92"/>
        <v>0</v>
      </c>
      <c r="AC158" s="392">
        <f>'Orçamento Familiar'!M158</f>
        <v>0</v>
      </c>
      <c r="AD158" s="508">
        <f>Set!F158</f>
        <v>0</v>
      </c>
      <c r="AE158" s="516">
        <f t="shared" si="93"/>
        <v>0</v>
      </c>
      <c r="AF158" s="392">
        <f>'Orçamento Familiar'!N158</f>
        <v>0</v>
      </c>
      <c r="AG158" s="508">
        <f>Out!F158</f>
        <v>0</v>
      </c>
      <c r="AH158" s="516">
        <f t="shared" si="94"/>
        <v>0</v>
      </c>
      <c r="AI158" s="392">
        <f>'Orçamento Familiar'!O158</f>
        <v>0</v>
      </c>
      <c r="AJ158" s="508">
        <f>Nov!F158</f>
        <v>0</v>
      </c>
      <c r="AK158" s="516">
        <f t="shared" si="95"/>
        <v>0</v>
      </c>
      <c r="AL158" s="392">
        <f>'Orçamento Familiar'!P158</f>
        <v>0</v>
      </c>
      <c r="AM158" s="508">
        <f>Dez!F158</f>
        <v>0</v>
      </c>
      <c r="AN158" s="516">
        <f t="shared" si="96"/>
        <v>0</v>
      </c>
      <c r="AO158" s="511">
        <f t="shared" si="97"/>
        <v>0</v>
      </c>
      <c r="AP158" s="512">
        <f t="shared" si="98"/>
        <v>0</v>
      </c>
      <c r="AQ158" s="516">
        <f t="shared" si="99"/>
        <v>0</v>
      </c>
    </row>
    <row r="159" spans="1:43" ht="17.25" customHeight="1" x14ac:dyDescent="0.25">
      <c r="A159" s="626"/>
      <c r="B159" s="598"/>
      <c r="C159" s="513" t="str">
        <f>'Orçamento Familiar'!C159</f>
        <v>Tarifas bancárias</v>
      </c>
      <c r="D159" s="506"/>
      <c r="E159" s="514">
        <f>'Orçamento Familiar'!E159</f>
        <v>0</v>
      </c>
      <c r="F159" s="534">
        <f>Jan!F159</f>
        <v>0</v>
      </c>
      <c r="G159" s="516">
        <f t="shared" si="85"/>
        <v>0</v>
      </c>
      <c r="H159" s="510">
        <f>'Orçamento Familiar'!F159</f>
        <v>0</v>
      </c>
      <c r="I159" s="508">
        <f>Fev!F159</f>
        <v>0</v>
      </c>
      <c r="J159" s="516">
        <f t="shared" si="86"/>
        <v>0</v>
      </c>
      <c r="K159" s="392">
        <f>'Orçamento Familiar'!G159</f>
        <v>0</v>
      </c>
      <c r="L159" s="508">
        <f>Mar!F159</f>
        <v>0</v>
      </c>
      <c r="M159" s="516">
        <f t="shared" si="87"/>
        <v>0</v>
      </c>
      <c r="N159" s="392">
        <f>'Orçamento Familiar'!H159</f>
        <v>0</v>
      </c>
      <c r="O159" s="508">
        <f>Abr!F159</f>
        <v>0</v>
      </c>
      <c r="P159" s="516">
        <f t="shared" si="88"/>
        <v>0</v>
      </c>
      <c r="Q159" s="392">
        <f>'Orçamento Familiar'!I159</f>
        <v>0</v>
      </c>
      <c r="R159" s="508">
        <f>Mai!F159</f>
        <v>0</v>
      </c>
      <c r="S159" s="516">
        <f t="shared" si="89"/>
        <v>0</v>
      </c>
      <c r="T159" s="392">
        <f>'Orçamento Familiar'!J159</f>
        <v>0</v>
      </c>
      <c r="U159" s="508">
        <f>Jun!F159</f>
        <v>0</v>
      </c>
      <c r="V159" s="516">
        <f t="shared" si="90"/>
        <v>0</v>
      </c>
      <c r="W159" s="392">
        <f>'Orçamento Familiar'!K159</f>
        <v>0</v>
      </c>
      <c r="X159" s="508">
        <f>Jul!F159</f>
        <v>0</v>
      </c>
      <c r="Y159" s="516">
        <f t="shared" si="91"/>
        <v>0</v>
      </c>
      <c r="Z159" s="392">
        <f>'Orçamento Familiar'!L159</f>
        <v>0</v>
      </c>
      <c r="AA159" s="508">
        <f>Ago!F159</f>
        <v>0</v>
      </c>
      <c r="AB159" s="516">
        <f t="shared" si="92"/>
        <v>0</v>
      </c>
      <c r="AC159" s="392">
        <f>'Orçamento Familiar'!M159</f>
        <v>0</v>
      </c>
      <c r="AD159" s="508">
        <f>Set!F159</f>
        <v>0</v>
      </c>
      <c r="AE159" s="516">
        <f t="shared" si="93"/>
        <v>0</v>
      </c>
      <c r="AF159" s="392">
        <f>'Orçamento Familiar'!N159</f>
        <v>0</v>
      </c>
      <c r="AG159" s="508">
        <f>Out!F159</f>
        <v>0</v>
      </c>
      <c r="AH159" s="516">
        <f t="shared" si="94"/>
        <v>0</v>
      </c>
      <c r="AI159" s="392">
        <f>'Orçamento Familiar'!O159</f>
        <v>0</v>
      </c>
      <c r="AJ159" s="508">
        <f>Nov!F159</f>
        <v>0</v>
      </c>
      <c r="AK159" s="516">
        <f t="shared" si="95"/>
        <v>0</v>
      </c>
      <c r="AL159" s="392">
        <f>'Orçamento Familiar'!P159</f>
        <v>0</v>
      </c>
      <c r="AM159" s="508">
        <f>Dez!F159</f>
        <v>0</v>
      </c>
      <c r="AN159" s="516">
        <f t="shared" si="96"/>
        <v>0</v>
      </c>
      <c r="AO159" s="511">
        <f t="shared" si="97"/>
        <v>0</v>
      </c>
      <c r="AP159" s="512">
        <f t="shared" si="98"/>
        <v>0</v>
      </c>
      <c r="AQ159" s="516">
        <f t="shared" si="99"/>
        <v>0</v>
      </c>
    </row>
    <row r="160" spans="1:43" ht="17.25" customHeight="1" x14ac:dyDescent="0.25">
      <c r="A160" s="626"/>
      <c r="B160" s="598"/>
      <c r="C160" s="513" t="str">
        <f>'Orçamento Familiar'!C160</f>
        <v>Multas, juros, encargos de atraso</v>
      </c>
      <c r="D160" s="506"/>
      <c r="E160" s="514">
        <f>'Orçamento Familiar'!E160</f>
        <v>0</v>
      </c>
      <c r="F160" s="534">
        <f>Jan!F160</f>
        <v>0</v>
      </c>
      <c r="G160" s="516">
        <f t="shared" si="85"/>
        <v>0</v>
      </c>
      <c r="H160" s="510">
        <f>'Orçamento Familiar'!F160</f>
        <v>0</v>
      </c>
      <c r="I160" s="508">
        <f>Fev!F160</f>
        <v>0</v>
      </c>
      <c r="J160" s="516">
        <f t="shared" si="86"/>
        <v>0</v>
      </c>
      <c r="K160" s="392">
        <f>'Orçamento Familiar'!G160</f>
        <v>0</v>
      </c>
      <c r="L160" s="508">
        <f>Mar!F160</f>
        <v>0</v>
      </c>
      <c r="M160" s="516">
        <f t="shared" si="87"/>
        <v>0</v>
      </c>
      <c r="N160" s="392">
        <f>'Orçamento Familiar'!H160</f>
        <v>0</v>
      </c>
      <c r="O160" s="508">
        <f>Abr!F160</f>
        <v>0</v>
      </c>
      <c r="P160" s="516">
        <f t="shared" si="88"/>
        <v>0</v>
      </c>
      <c r="Q160" s="392">
        <f>'Orçamento Familiar'!I160</f>
        <v>0</v>
      </c>
      <c r="R160" s="508">
        <f>Mai!F160</f>
        <v>0</v>
      </c>
      <c r="S160" s="516">
        <f t="shared" si="89"/>
        <v>0</v>
      </c>
      <c r="T160" s="392">
        <f>'Orçamento Familiar'!J160</f>
        <v>0</v>
      </c>
      <c r="U160" s="508">
        <f>Jun!F160</f>
        <v>0</v>
      </c>
      <c r="V160" s="516">
        <f t="shared" si="90"/>
        <v>0</v>
      </c>
      <c r="W160" s="392">
        <f>'Orçamento Familiar'!K160</f>
        <v>0</v>
      </c>
      <c r="X160" s="508">
        <f>Jul!F160</f>
        <v>0</v>
      </c>
      <c r="Y160" s="516">
        <f t="shared" si="91"/>
        <v>0</v>
      </c>
      <c r="Z160" s="392">
        <f>'Orçamento Familiar'!L160</f>
        <v>0</v>
      </c>
      <c r="AA160" s="508">
        <f>Ago!F160</f>
        <v>0</v>
      </c>
      <c r="AB160" s="516">
        <f t="shared" si="92"/>
        <v>0</v>
      </c>
      <c r="AC160" s="392">
        <f>'Orçamento Familiar'!M160</f>
        <v>0</v>
      </c>
      <c r="AD160" s="508">
        <f>Set!F160</f>
        <v>0</v>
      </c>
      <c r="AE160" s="516">
        <f t="shared" si="93"/>
        <v>0</v>
      </c>
      <c r="AF160" s="392">
        <f>'Orçamento Familiar'!N160</f>
        <v>0</v>
      </c>
      <c r="AG160" s="508">
        <f>Out!F160</f>
        <v>0</v>
      </c>
      <c r="AH160" s="516">
        <f t="shared" si="94"/>
        <v>0</v>
      </c>
      <c r="AI160" s="392">
        <f>'Orçamento Familiar'!O160</f>
        <v>0</v>
      </c>
      <c r="AJ160" s="508">
        <f>Nov!F160</f>
        <v>0</v>
      </c>
      <c r="AK160" s="516">
        <f t="shared" si="95"/>
        <v>0</v>
      </c>
      <c r="AL160" s="392">
        <f>'Orçamento Familiar'!P160</f>
        <v>0</v>
      </c>
      <c r="AM160" s="508">
        <f>Dez!F160</f>
        <v>0</v>
      </c>
      <c r="AN160" s="516">
        <f t="shared" si="96"/>
        <v>0</v>
      </c>
      <c r="AO160" s="511">
        <f t="shared" si="97"/>
        <v>0</v>
      </c>
      <c r="AP160" s="512">
        <f t="shared" si="98"/>
        <v>0</v>
      </c>
      <c r="AQ160" s="516">
        <f t="shared" si="99"/>
        <v>0</v>
      </c>
    </row>
    <row r="161" spans="1:43" ht="17.25" customHeight="1" x14ac:dyDescent="0.25">
      <c r="A161" s="626"/>
      <c r="B161" s="628" t="s">
        <v>205</v>
      </c>
      <c r="C161" s="513" t="str">
        <f>'Orçamento Familiar'!C161</f>
        <v>Presentes</v>
      </c>
      <c r="D161" s="506"/>
      <c r="E161" s="514">
        <f>'Orçamento Familiar'!E161</f>
        <v>0</v>
      </c>
      <c r="F161" s="534">
        <f>Jan!F161</f>
        <v>0</v>
      </c>
      <c r="G161" s="516">
        <f t="shared" si="85"/>
        <v>0</v>
      </c>
      <c r="H161" s="510">
        <f>'Orçamento Familiar'!F161</f>
        <v>0</v>
      </c>
      <c r="I161" s="508">
        <f>Fev!F161</f>
        <v>0</v>
      </c>
      <c r="J161" s="516">
        <f t="shared" si="86"/>
        <v>0</v>
      </c>
      <c r="K161" s="392">
        <f>'Orçamento Familiar'!G161</f>
        <v>0</v>
      </c>
      <c r="L161" s="508">
        <f>Mar!F161</f>
        <v>0</v>
      </c>
      <c r="M161" s="516">
        <f t="shared" si="87"/>
        <v>0</v>
      </c>
      <c r="N161" s="392">
        <f>'Orçamento Familiar'!H161</f>
        <v>0</v>
      </c>
      <c r="O161" s="508">
        <f>Abr!F161</f>
        <v>0</v>
      </c>
      <c r="P161" s="516">
        <f t="shared" si="88"/>
        <v>0</v>
      </c>
      <c r="Q161" s="392">
        <f>'Orçamento Familiar'!I161</f>
        <v>0</v>
      </c>
      <c r="R161" s="508">
        <f>Mai!F161</f>
        <v>0</v>
      </c>
      <c r="S161" s="516">
        <f t="shared" si="89"/>
        <v>0</v>
      </c>
      <c r="T161" s="392">
        <f>'Orçamento Familiar'!J161</f>
        <v>0</v>
      </c>
      <c r="U161" s="508">
        <f>Jun!F161</f>
        <v>0</v>
      </c>
      <c r="V161" s="516">
        <f t="shared" si="90"/>
        <v>0</v>
      </c>
      <c r="W161" s="392">
        <f>'Orçamento Familiar'!K161</f>
        <v>0</v>
      </c>
      <c r="X161" s="508">
        <f>Jul!F161</f>
        <v>0</v>
      </c>
      <c r="Y161" s="516">
        <f t="shared" si="91"/>
        <v>0</v>
      </c>
      <c r="Z161" s="392">
        <f>'Orçamento Familiar'!L161</f>
        <v>0</v>
      </c>
      <c r="AA161" s="508">
        <f>Ago!F161</f>
        <v>0</v>
      </c>
      <c r="AB161" s="516">
        <f t="shared" si="92"/>
        <v>0</v>
      </c>
      <c r="AC161" s="392">
        <f>'Orçamento Familiar'!M161</f>
        <v>0</v>
      </c>
      <c r="AD161" s="508">
        <f>Set!F161</f>
        <v>0</v>
      </c>
      <c r="AE161" s="516">
        <f t="shared" si="93"/>
        <v>0</v>
      </c>
      <c r="AF161" s="392">
        <f>'Orçamento Familiar'!N161</f>
        <v>0</v>
      </c>
      <c r="AG161" s="508">
        <f>Out!F161</f>
        <v>0</v>
      </c>
      <c r="AH161" s="516">
        <f t="shared" si="94"/>
        <v>0</v>
      </c>
      <c r="AI161" s="392">
        <f>'Orçamento Familiar'!O161</f>
        <v>0</v>
      </c>
      <c r="AJ161" s="508">
        <f>Nov!F161</f>
        <v>0</v>
      </c>
      <c r="AK161" s="516">
        <f t="shared" si="95"/>
        <v>0</v>
      </c>
      <c r="AL161" s="392">
        <f>'Orçamento Familiar'!P161</f>
        <v>0</v>
      </c>
      <c r="AM161" s="508">
        <f>Dez!F161</f>
        <v>0</v>
      </c>
      <c r="AN161" s="516">
        <f t="shared" si="96"/>
        <v>0</v>
      </c>
      <c r="AO161" s="511">
        <f t="shared" si="97"/>
        <v>0</v>
      </c>
      <c r="AP161" s="512">
        <f t="shared" si="98"/>
        <v>0</v>
      </c>
      <c r="AQ161" s="516">
        <f t="shared" si="99"/>
        <v>0</v>
      </c>
    </row>
    <row r="162" spans="1:43" ht="17.25" customHeight="1" x14ac:dyDescent="0.25">
      <c r="A162" s="626"/>
      <c r="B162" s="628"/>
      <c r="C162" s="513" t="str">
        <f>'Orçamento Familiar'!C162</f>
        <v xml:space="preserve">Emprestimos Família </v>
      </c>
      <c r="D162" s="506"/>
      <c r="E162" s="514">
        <f>'Orçamento Familiar'!E162</f>
        <v>0</v>
      </c>
      <c r="F162" s="534">
        <f>Jan!F162</f>
        <v>0</v>
      </c>
      <c r="G162" s="516">
        <f t="shared" si="85"/>
        <v>0</v>
      </c>
      <c r="H162" s="510">
        <f>'Orçamento Familiar'!F162</f>
        <v>0</v>
      </c>
      <c r="I162" s="508">
        <f>Fev!F162</f>
        <v>0</v>
      </c>
      <c r="J162" s="516">
        <f t="shared" si="86"/>
        <v>0</v>
      </c>
      <c r="K162" s="392">
        <f>'Orçamento Familiar'!G162</f>
        <v>0</v>
      </c>
      <c r="L162" s="508">
        <f>Mar!F162</f>
        <v>0</v>
      </c>
      <c r="M162" s="516">
        <f t="shared" si="87"/>
        <v>0</v>
      </c>
      <c r="N162" s="392">
        <f>'Orçamento Familiar'!H162</f>
        <v>0</v>
      </c>
      <c r="O162" s="508">
        <f>Abr!F162</f>
        <v>0</v>
      </c>
      <c r="P162" s="516">
        <f t="shared" si="88"/>
        <v>0</v>
      </c>
      <c r="Q162" s="392">
        <f>'Orçamento Familiar'!I162</f>
        <v>0</v>
      </c>
      <c r="R162" s="508">
        <f>Mai!F162</f>
        <v>0</v>
      </c>
      <c r="S162" s="516">
        <f t="shared" si="89"/>
        <v>0</v>
      </c>
      <c r="T162" s="392">
        <f>'Orçamento Familiar'!J162</f>
        <v>0</v>
      </c>
      <c r="U162" s="508">
        <f>Jun!F162</f>
        <v>0</v>
      </c>
      <c r="V162" s="516">
        <f t="shared" si="90"/>
        <v>0</v>
      </c>
      <c r="W162" s="392">
        <f>'Orçamento Familiar'!K162</f>
        <v>0</v>
      </c>
      <c r="X162" s="508">
        <f>Jul!F162</f>
        <v>0</v>
      </c>
      <c r="Y162" s="516">
        <f t="shared" si="91"/>
        <v>0</v>
      </c>
      <c r="Z162" s="392">
        <f>'Orçamento Familiar'!L162</f>
        <v>0</v>
      </c>
      <c r="AA162" s="508">
        <f>Ago!F162</f>
        <v>0</v>
      </c>
      <c r="AB162" s="516">
        <f t="shared" si="92"/>
        <v>0</v>
      </c>
      <c r="AC162" s="392">
        <f>'Orçamento Familiar'!M162</f>
        <v>0</v>
      </c>
      <c r="AD162" s="508">
        <f>Set!F162</f>
        <v>0</v>
      </c>
      <c r="AE162" s="516">
        <f t="shared" si="93"/>
        <v>0</v>
      </c>
      <c r="AF162" s="392">
        <f>'Orçamento Familiar'!N162</f>
        <v>0</v>
      </c>
      <c r="AG162" s="508">
        <f>Out!F162</f>
        <v>0</v>
      </c>
      <c r="AH162" s="516">
        <f t="shared" si="94"/>
        <v>0</v>
      </c>
      <c r="AI162" s="392">
        <f>'Orçamento Familiar'!O162</f>
        <v>0</v>
      </c>
      <c r="AJ162" s="508">
        <f>Nov!F162</f>
        <v>0</v>
      </c>
      <c r="AK162" s="516">
        <f t="shared" si="95"/>
        <v>0</v>
      </c>
      <c r="AL162" s="392">
        <f>'Orçamento Familiar'!P162</f>
        <v>0</v>
      </c>
      <c r="AM162" s="508">
        <f>Dez!F162</f>
        <v>0</v>
      </c>
      <c r="AN162" s="516">
        <f t="shared" si="96"/>
        <v>0</v>
      </c>
      <c r="AO162" s="511">
        <f t="shared" si="97"/>
        <v>0</v>
      </c>
      <c r="AP162" s="512">
        <f t="shared" si="98"/>
        <v>0</v>
      </c>
      <c r="AQ162" s="516">
        <f t="shared" si="99"/>
        <v>0</v>
      </c>
    </row>
    <row r="163" spans="1:43" ht="17.25" customHeight="1" x14ac:dyDescent="0.25">
      <c r="A163" s="626"/>
      <c r="B163" s="628"/>
      <c r="C163" s="513" t="str">
        <f>'Orçamento Familiar'!C163</f>
        <v>Emprestimos Amigos</v>
      </c>
      <c r="D163" s="506"/>
      <c r="E163" s="514">
        <f>'Orçamento Familiar'!E163</f>
        <v>0</v>
      </c>
      <c r="F163" s="534">
        <f>Jan!F163</f>
        <v>0</v>
      </c>
      <c r="G163" s="516">
        <f t="shared" si="85"/>
        <v>0</v>
      </c>
      <c r="H163" s="510">
        <f>'Orçamento Familiar'!F163</f>
        <v>0</v>
      </c>
      <c r="I163" s="508">
        <f>Fev!F163</f>
        <v>0</v>
      </c>
      <c r="J163" s="516">
        <f t="shared" si="86"/>
        <v>0</v>
      </c>
      <c r="K163" s="392">
        <f>'Orçamento Familiar'!G163</f>
        <v>0</v>
      </c>
      <c r="L163" s="508">
        <f>Mar!F163</f>
        <v>0</v>
      </c>
      <c r="M163" s="516">
        <f t="shared" si="87"/>
        <v>0</v>
      </c>
      <c r="N163" s="392">
        <f>'Orçamento Familiar'!H163</f>
        <v>0</v>
      </c>
      <c r="O163" s="508">
        <f>Abr!F163</f>
        <v>0</v>
      </c>
      <c r="P163" s="516">
        <f t="shared" si="88"/>
        <v>0</v>
      </c>
      <c r="Q163" s="392">
        <f>'Orçamento Familiar'!I163</f>
        <v>0</v>
      </c>
      <c r="R163" s="508">
        <f>Mai!F163</f>
        <v>0</v>
      </c>
      <c r="S163" s="516">
        <f t="shared" si="89"/>
        <v>0</v>
      </c>
      <c r="T163" s="392">
        <f>'Orçamento Familiar'!J163</f>
        <v>0</v>
      </c>
      <c r="U163" s="508">
        <f>Jun!F163</f>
        <v>0</v>
      </c>
      <c r="V163" s="516">
        <f t="shared" si="90"/>
        <v>0</v>
      </c>
      <c r="W163" s="392">
        <f>'Orçamento Familiar'!K163</f>
        <v>0</v>
      </c>
      <c r="X163" s="508">
        <f>Jul!F163</f>
        <v>0</v>
      </c>
      <c r="Y163" s="516">
        <f t="shared" si="91"/>
        <v>0</v>
      </c>
      <c r="Z163" s="392">
        <f>'Orçamento Familiar'!L163</f>
        <v>0</v>
      </c>
      <c r="AA163" s="508">
        <f>Ago!F163</f>
        <v>0</v>
      </c>
      <c r="AB163" s="516">
        <f t="shared" si="92"/>
        <v>0</v>
      </c>
      <c r="AC163" s="392">
        <f>'Orçamento Familiar'!M163</f>
        <v>0</v>
      </c>
      <c r="AD163" s="508">
        <f>Set!F163</f>
        <v>0</v>
      </c>
      <c r="AE163" s="516">
        <f t="shared" si="93"/>
        <v>0</v>
      </c>
      <c r="AF163" s="392">
        <f>'Orçamento Familiar'!N163</f>
        <v>0</v>
      </c>
      <c r="AG163" s="508">
        <f>Out!F163</f>
        <v>0</v>
      </c>
      <c r="AH163" s="516">
        <f t="shared" si="94"/>
        <v>0</v>
      </c>
      <c r="AI163" s="392">
        <f>'Orçamento Familiar'!O163</f>
        <v>0</v>
      </c>
      <c r="AJ163" s="508">
        <f>Nov!F163</f>
        <v>0</v>
      </c>
      <c r="AK163" s="516">
        <f t="shared" si="95"/>
        <v>0</v>
      </c>
      <c r="AL163" s="392">
        <f>'Orçamento Familiar'!P163</f>
        <v>0</v>
      </c>
      <c r="AM163" s="508">
        <f>Dez!F163</f>
        <v>0</v>
      </c>
      <c r="AN163" s="516">
        <f t="shared" si="96"/>
        <v>0</v>
      </c>
      <c r="AO163" s="511">
        <f t="shared" si="97"/>
        <v>0</v>
      </c>
      <c r="AP163" s="512">
        <f t="shared" si="98"/>
        <v>0</v>
      </c>
      <c r="AQ163" s="516">
        <f t="shared" si="99"/>
        <v>0</v>
      </c>
    </row>
    <row r="164" spans="1:43" ht="17.25" customHeight="1" x14ac:dyDescent="0.25">
      <c r="A164" s="626"/>
      <c r="B164" s="628"/>
      <c r="C164" s="513" t="str">
        <f>'Orçamento Familiar'!C164</f>
        <v>Outros</v>
      </c>
      <c r="D164" s="506"/>
      <c r="E164" s="514">
        <f>'Orçamento Familiar'!E164</f>
        <v>0</v>
      </c>
      <c r="F164" s="534">
        <f>Jan!F164</f>
        <v>0</v>
      </c>
      <c r="G164" s="516">
        <f t="shared" si="85"/>
        <v>0</v>
      </c>
      <c r="H164" s="510">
        <f>'Orçamento Familiar'!F164</f>
        <v>0</v>
      </c>
      <c r="I164" s="508">
        <f>Fev!F164</f>
        <v>0</v>
      </c>
      <c r="J164" s="516">
        <f t="shared" si="86"/>
        <v>0</v>
      </c>
      <c r="K164" s="392">
        <f>'Orçamento Familiar'!G164</f>
        <v>0</v>
      </c>
      <c r="L164" s="508">
        <f>Mar!F164</f>
        <v>0</v>
      </c>
      <c r="M164" s="516">
        <f t="shared" si="87"/>
        <v>0</v>
      </c>
      <c r="N164" s="392">
        <f>'Orçamento Familiar'!H164</f>
        <v>0</v>
      </c>
      <c r="O164" s="508">
        <f>Abr!F164</f>
        <v>0</v>
      </c>
      <c r="P164" s="516">
        <f t="shared" si="88"/>
        <v>0</v>
      </c>
      <c r="Q164" s="392">
        <f>'Orçamento Familiar'!I164</f>
        <v>0</v>
      </c>
      <c r="R164" s="508">
        <f>Mai!F164</f>
        <v>0</v>
      </c>
      <c r="S164" s="516">
        <f t="shared" si="89"/>
        <v>0</v>
      </c>
      <c r="T164" s="392">
        <f>'Orçamento Familiar'!J164</f>
        <v>0</v>
      </c>
      <c r="U164" s="508">
        <f>Jun!F164</f>
        <v>0</v>
      </c>
      <c r="V164" s="516">
        <f t="shared" si="90"/>
        <v>0</v>
      </c>
      <c r="W164" s="392">
        <f>'Orçamento Familiar'!K164</f>
        <v>0</v>
      </c>
      <c r="X164" s="508">
        <f>Jul!F164</f>
        <v>0</v>
      </c>
      <c r="Y164" s="516">
        <f t="shared" si="91"/>
        <v>0</v>
      </c>
      <c r="Z164" s="392">
        <f>'Orçamento Familiar'!L164</f>
        <v>0</v>
      </c>
      <c r="AA164" s="508">
        <f>Ago!F164</f>
        <v>0</v>
      </c>
      <c r="AB164" s="516">
        <f t="shared" si="92"/>
        <v>0</v>
      </c>
      <c r="AC164" s="392">
        <f>'Orçamento Familiar'!M164</f>
        <v>0</v>
      </c>
      <c r="AD164" s="508">
        <f>Set!F164</f>
        <v>0</v>
      </c>
      <c r="AE164" s="516">
        <f t="shared" si="93"/>
        <v>0</v>
      </c>
      <c r="AF164" s="392">
        <f>'Orçamento Familiar'!N164</f>
        <v>0</v>
      </c>
      <c r="AG164" s="508">
        <f>Out!F164</f>
        <v>0</v>
      </c>
      <c r="AH164" s="516">
        <f t="shared" si="94"/>
        <v>0</v>
      </c>
      <c r="AI164" s="392">
        <f>'Orçamento Familiar'!O164</f>
        <v>0</v>
      </c>
      <c r="AJ164" s="508">
        <f>Nov!F164</f>
        <v>0</v>
      </c>
      <c r="AK164" s="516">
        <f t="shared" si="95"/>
        <v>0</v>
      </c>
      <c r="AL164" s="392">
        <f>'Orçamento Familiar'!P164</f>
        <v>0</v>
      </c>
      <c r="AM164" s="508">
        <f>Dez!F164</f>
        <v>0</v>
      </c>
      <c r="AN164" s="516">
        <f t="shared" si="96"/>
        <v>0</v>
      </c>
      <c r="AO164" s="511">
        <f t="shared" si="97"/>
        <v>0</v>
      </c>
      <c r="AP164" s="512">
        <f t="shared" si="98"/>
        <v>0</v>
      </c>
      <c r="AQ164" s="516">
        <f t="shared" si="99"/>
        <v>0</v>
      </c>
    </row>
    <row r="165" spans="1:43" ht="27" customHeight="1" x14ac:dyDescent="0.25">
      <c r="A165" s="626"/>
      <c r="B165" s="340" t="s">
        <v>208</v>
      </c>
      <c r="C165" s="341"/>
      <c r="D165" s="342"/>
      <c r="E165" s="563">
        <f t="shared" ref="E165:AQ165" si="100">SUM(E120:E164)</f>
        <v>1174.1600000000001</v>
      </c>
      <c r="F165" s="343">
        <f t="shared" si="100"/>
        <v>3788.89</v>
      </c>
      <c r="G165" s="564">
        <f t="shared" si="100"/>
        <v>2614.73</v>
      </c>
      <c r="H165" s="565">
        <f t="shared" si="100"/>
        <v>1079.9000000000001</v>
      </c>
      <c r="I165" s="343">
        <f t="shared" si="100"/>
        <v>1543.2699999999998</v>
      </c>
      <c r="J165" s="564">
        <f t="shared" si="100"/>
        <v>463.37</v>
      </c>
      <c r="K165" s="343">
        <f t="shared" si="100"/>
        <v>1229.9000000000001</v>
      </c>
      <c r="L165" s="343">
        <f t="shared" si="100"/>
        <v>635.14</v>
      </c>
      <c r="M165" s="564">
        <f t="shared" si="100"/>
        <v>-594.76</v>
      </c>
      <c r="N165" s="343">
        <f t="shared" si="100"/>
        <v>1199.9000000000001</v>
      </c>
      <c r="O165" s="343">
        <f t="shared" si="100"/>
        <v>69.89</v>
      </c>
      <c r="P165" s="564">
        <f t="shared" si="100"/>
        <v>-1130.01</v>
      </c>
      <c r="Q165" s="343">
        <f t="shared" si="100"/>
        <v>1049.9000000000001</v>
      </c>
      <c r="R165" s="343">
        <f t="shared" si="100"/>
        <v>0</v>
      </c>
      <c r="S165" s="564">
        <f t="shared" si="100"/>
        <v>-1049.9000000000001</v>
      </c>
      <c r="T165" s="343">
        <f t="shared" si="100"/>
        <v>949.9</v>
      </c>
      <c r="U165" s="343">
        <f t="shared" si="100"/>
        <v>0</v>
      </c>
      <c r="V165" s="564">
        <f t="shared" si="100"/>
        <v>-949.9</v>
      </c>
      <c r="W165" s="343">
        <f t="shared" si="100"/>
        <v>899.9</v>
      </c>
      <c r="X165" s="343">
        <f t="shared" si="100"/>
        <v>0</v>
      </c>
      <c r="Y165" s="564">
        <f t="shared" si="100"/>
        <v>-899.9</v>
      </c>
      <c r="Z165" s="343">
        <f t="shared" si="100"/>
        <v>899.9</v>
      </c>
      <c r="AA165" s="343">
        <f t="shared" si="100"/>
        <v>0</v>
      </c>
      <c r="AB165" s="564">
        <f t="shared" si="100"/>
        <v>-899.9</v>
      </c>
      <c r="AC165" s="343">
        <f t="shared" si="100"/>
        <v>899.9</v>
      </c>
      <c r="AD165" s="343">
        <f t="shared" si="100"/>
        <v>0</v>
      </c>
      <c r="AE165" s="564">
        <f t="shared" si="100"/>
        <v>-899.9</v>
      </c>
      <c r="AF165" s="343">
        <f t="shared" si="100"/>
        <v>899.9</v>
      </c>
      <c r="AG165" s="343">
        <f t="shared" si="100"/>
        <v>0</v>
      </c>
      <c r="AH165" s="564">
        <f t="shared" si="100"/>
        <v>-899.9</v>
      </c>
      <c r="AI165" s="343">
        <f t="shared" si="100"/>
        <v>899.9</v>
      </c>
      <c r="AJ165" s="343">
        <f t="shared" si="100"/>
        <v>0</v>
      </c>
      <c r="AK165" s="564">
        <f t="shared" si="100"/>
        <v>-899.9</v>
      </c>
      <c r="AL165" s="343">
        <f t="shared" si="100"/>
        <v>1269.9000000000001</v>
      </c>
      <c r="AM165" s="343">
        <f t="shared" si="100"/>
        <v>0</v>
      </c>
      <c r="AN165" s="564">
        <f t="shared" si="100"/>
        <v>-1269.9000000000001</v>
      </c>
      <c r="AO165" s="563">
        <f t="shared" si="100"/>
        <v>12453.06</v>
      </c>
      <c r="AP165" s="565">
        <f t="shared" si="100"/>
        <v>6037.1900000000014</v>
      </c>
      <c r="AQ165" s="564">
        <f t="shared" si="100"/>
        <v>-6415.869999999999</v>
      </c>
    </row>
    <row r="166" spans="1:43" ht="17.25" customHeight="1" x14ac:dyDescent="0.25">
      <c r="A166" s="626"/>
      <c r="B166" s="340" t="s">
        <v>17</v>
      </c>
      <c r="C166" s="341"/>
      <c r="D166" s="342"/>
      <c r="E166" s="566">
        <f>E165/E16</f>
        <v>0.15539438856537852</v>
      </c>
      <c r="F166" s="345">
        <f>F165/F16</f>
        <v>0.43050676059538689</v>
      </c>
      <c r="G166" s="567"/>
      <c r="H166" s="346">
        <f>H165/H16</f>
        <v>0.14291953414505029</v>
      </c>
      <c r="I166" s="345">
        <f>I165/I16</f>
        <v>0.17539152176383677</v>
      </c>
      <c r="J166" s="567"/>
      <c r="K166" s="567">
        <f>K165/K16</f>
        <v>0.16287908886240235</v>
      </c>
      <c r="L166" s="345">
        <f>L165/L16</f>
        <v>0.1050860357379219</v>
      </c>
      <c r="M166" s="567"/>
      <c r="N166" s="567">
        <f>N165/N16</f>
        <v>0.15890610515163556</v>
      </c>
      <c r="O166" s="345" t="e">
        <f>O165/O16</f>
        <v>#DIV/0!</v>
      </c>
      <c r="P166" s="567"/>
      <c r="Q166" s="567">
        <f>Q165/Q16</f>
        <v>0.13904118659780162</v>
      </c>
      <c r="R166" s="345" t="e">
        <f>R165/R16</f>
        <v>#DIV/0!</v>
      </c>
      <c r="S166" s="567"/>
      <c r="T166" s="567">
        <f>T165/T16</f>
        <v>0.12579790756191234</v>
      </c>
      <c r="U166" s="345" t="e">
        <f>U165/U16</f>
        <v>#DIV/0!</v>
      </c>
      <c r="V166" s="567"/>
      <c r="W166" s="567">
        <f>W165/W16</f>
        <v>0.11917626804396768</v>
      </c>
      <c r="X166" s="345" t="e">
        <f>X165/X16</f>
        <v>#DIV/0!</v>
      </c>
      <c r="Y166" s="567"/>
      <c r="Z166" s="567">
        <f>Z165/Z16</f>
        <v>0.11917626804396768</v>
      </c>
      <c r="AA166" s="345" t="e">
        <f>AA165/AA16</f>
        <v>#DIV/0!</v>
      </c>
      <c r="AB166" s="567"/>
      <c r="AC166" s="567">
        <f>AC165/AC16</f>
        <v>0.11917626804396768</v>
      </c>
      <c r="AD166" s="345" t="e">
        <f>AD165/AD16</f>
        <v>#DIV/0!</v>
      </c>
      <c r="AE166" s="567"/>
      <c r="AF166" s="567">
        <f>AF165/AF16</f>
        <v>0.11917626804396768</v>
      </c>
      <c r="AG166" s="345" t="e">
        <f>AG165/AG16</f>
        <v>#DIV/0!</v>
      </c>
      <c r="AH166" s="567"/>
      <c r="AI166" s="567">
        <f>AI165/AI16</f>
        <v>8.0643426830361145E-2</v>
      </c>
      <c r="AJ166" s="345" t="e">
        <f>AJ165/AJ16</f>
        <v>#DIV/0!</v>
      </c>
      <c r="AK166" s="567"/>
      <c r="AL166" s="567">
        <f>AL165/AL16</f>
        <v>0.11380051975983511</v>
      </c>
      <c r="AM166" s="345" t="e">
        <f>AM165/AM16</f>
        <v>#DIV/0!</v>
      </c>
      <c r="AN166" s="567"/>
      <c r="AO166" s="566">
        <f>AO165/AO16</f>
        <v>0.1272824464931826</v>
      </c>
      <c r="AP166" s="568">
        <f>AP165/AP16</f>
        <v>0.25533708340382344</v>
      </c>
      <c r="AQ166" s="567"/>
    </row>
    <row r="167" spans="1:43" ht="25.5" customHeight="1" x14ac:dyDescent="0.25">
      <c r="A167" s="347"/>
      <c r="B167" s="348" t="s">
        <v>209</v>
      </c>
      <c r="C167" s="98"/>
      <c r="D167" s="333"/>
      <c r="E167" s="569">
        <f t="shared" ref="E167:AQ167" si="101">E118+E165</f>
        <v>6700.54</v>
      </c>
      <c r="F167" s="349">
        <f t="shared" si="101"/>
        <v>9191.34</v>
      </c>
      <c r="G167" s="570">
        <f t="shared" si="101"/>
        <v>2490.8000000000002</v>
      </c>
      <c r="H167" s="350">
        <f t="shared" si="101"/>
        <v>7804.9</v>
      </c>
      <c r="I167" s="349">
        <f t="shared" si="101"/>
        <v>8649.7199999999993</v>
      </c>
      <c r="J167" s="570">
        <f t="shared" si="101"/>
        <v>844.81999999999971</v>
      </c>
      <c r="K167" s="570">
        <f t="shared" si="101"/>
        <v>7524.6</v>
      </c>
      <c r="L167" s="349">
        <f t="shared" si="101"/>
        <v>5770.69</v>
      </c>
      <c r="M167" s="570">
        <f t="shared" si="101"/>
        <v>-1753.9100000000003</v>
      </c>
      <c r="N167" s="570">
        <f t="shared" si="101"/>
        <v>7504.6</v>
      </c>
      <c r="O167" s="349">
        <f t="shared" si="101"/>
        <v>1359.95</v>
      </c>
      <c r="P167" s="570">
        <f t="shared" si="101"/>
        <v>-6144.65</v>
      </c>
      <c r="Q167" s="570">
        <f t="shared" si="101"/>
        <v>7304.6</v>
      </c>
      <c r="R167" s="349">
        <f t="shared" si="101"/>
        <v>638.55000000000007</v>
      </c>
      <c r="S167" s="570">
        <f t="shared" si="101"/>
        <v>-6666.0499999999993</v>
      </c>
      <c r="T167" s="570">
        <f t="shared" si="101"/>
        <v>7204.5999999999995</v>
      </c>
      <c r="U167" s="349">
        <f t="shared" si="101"/>
        <v>638.55000000000007</v>
      </c>
      <c r="V167" s="570">
        <f t="shared" si="101"/>
        <v>-6566.0499999999993</v>
      </c>
      <c r="W167" s="570">
        <f t="shared" si="101"/>
        <v>6599.5999999999995</v>
      </c>
      <c r="X167" s="349">
        <f t="shared" si="101"/>
        <v>207.65</v>
      </c>
      <c r="Y167" s="570">
        <f t="shared" si="101"/>
        <v>-6391.95</v>
      </c>
      <c r="Z167" s="570">
        <f t="shared" si="101"/>
        <v>6529.5999999999995</v>
      </c>
      <c r="AA167" s="349">
        <f t="shared" si="101"/>
        <v>146.83000000000001</v>
      </c>
      <c r="AB167" s="570">
        <f t="shared" si="101"/>
        <v>-6382.7699999999995</v>
      </c>
      <c r="AC167" s="570">
        <f t="shared" si="101"/>
        <v>6379.5999999999995</v>
      </c>
      <c r="AD167" s="349">
        <f t="shared" si="101"/>
        <v>0</v>
      </c>
      <c r="AE167" s="570">
        <f t="shared" si="101"/>
        <v>-6379.5999999999995</v>
      </c>
      <c r="AF167" s="570">
        <f t="shared" si="101"/>
        <v>7269.5999999999995</v>
      </c>
      <c r="AG167" s="349">
        <f t="shared" si="101"/>
        <v>0</v>
      </c>
      <c r="AH167" s="570">
        <f t="shared" si="101"/>
        <v>-7269.5999999999995</v>
      </c>
      <c r="AI167" s="570">
        <f t="shared" si="101"/>
        <v>6259.5999999999995</v>
      </c>
      <c r="AJ167" s="349">
        <f t="shared" si="101"/>
        <v>0</v>
      </c>
      <c r="AK167" s="570">
        <f t="shared" si="101"/>
        <v>-6259.5999999999995</v>
      </c>
      <c r="AL167" s="570">
        <f t="shared" si="101"/>
        <v>6629.6</v>
      </c>
      <c r="AM167" s="349">
        <f t="shared" si="101"/>
        <v>0</v>
      </c>
      <c r="AN167" s="570">
        <f t="shared" si="101"/>
        <v>-6629.6</v>
      </c>
      <c r="AO167" s="569">
        <f t="shared" si="101"/>
        <v>83711.44</v>
      </c>
      <c r="AP167" s="571">
        <f t="shared" si="101"/>
        <v>26603.279999999999</v>
      </c>
      <c r="AQ167" s="570">
        <f t="shared" si="101"/>
        <v>-57108.159999999989</v>
      </c>
    </row>
    <row r="168" spans="1:43" ht="25.5" customHeight="1" x14ac:dyDescent="0.25">
      <c r="A168" s="347"/>
      <c r="B168" s="348" t="s">
        <v>17</v>
      </c>
      <c r="C168" s="98"/>
      <c r="D168" s="333"/>
      <c r="E168" s="572">
        <f>E167/E16</f>
        <v>0.88678401270513496</v>
      </c>
      <c r="F168" s="351">
        <f>F167/F16</f>
        <v>1.044351778207022</v>
      </c>
      <c r="G168" s="573"/>
      <c r="H168" s="352">
        <f>H167/H16</f>
        <v>1.0329407093700369</v>
      </c>
      <c r="I168" s="351">
        <f>I167/I16</f>
        <v>0.98303443573133298</v>
      </c>
      <c r="J168" s="573"/>
      <c r="K168" s="573">
        <f>K167/K16</f>
        <v>0.99650377433452531</v>
      </c>
      <c r="L168" s="351">
        <f>L167/L16</f>
        <v>0.95477994705493041</v>
      </c>
      <c r="M168" s="573"/>
      <c r="N168" s="573">
        <f>N167/N16</f>
        <v>0.99385511852734743</v>
      </c>
      <c r="O168" s="351" t="e">
        <f>O167/O16</f>
        <v>#DIV/0!</v>
      </c>
      <c r="P168" s="573"/>
      <c r="Q168" s="573">
        <f>Q167/Q16</f>
        <v>0.96736856045556885</v>
      </c>
      <c r="R168" s="351" t="e">
        <f>R167/R16</f>
        <v>#DIV/0!</v>
      </c>
      <c r="S168" s="573"/>
      <c r="T168" s="573">
        <f>T167/T16</f>
        <v>0.95412528141967945</v>
      </c>
      <c r="U168" s="351" t="e">
        <f>U167/U16</f>
        <v>#DIV/0!</v>
      </c>
      <c r="V168" s="573"/>
      <c r="W168" s="573">
        <f>W167/W16</f>
        <v>0.87400344325254931</v>
      </c>
      <c r="X168" s="351" t="e">
        <f>X167/X16</f>
        <v>#DIV/0!</v>
      </c>
      <c r="Y168" s="573"/>
      <c r="Z168" s="573">
        <f>Z167/Z16</f>
        <v>0.86473314792742673</v>
      </c>
      <c r="AA168" s="351" t="e">
        <f>AA167/AA16</f>
        <v>#DIV/0!</v>
      </c>
      <c r="AB168" s="573"/>
      <c r="AC168" s="573">
        <f>AC167/AC16</f>
        <v>0.84486822937359285</v>
      </c>
      <c r="AD168" s="351" t="e">
        <f>AD167/AD16</f>
        <v>#DIV/0!</v>
      </c>
      <c r="AE168" s="573"/>
      <c r="AF168" s="573">
        <f>AF167/AF16</f>
        <v>0.9627334127930075</v>
      </c>
      <c r="AG168" s="351" t="e">
        <f>AG167/AG16</f>
        <v>#DIV/0!</v>
      </c>
      <c r="AH168" s="573"/>
      <c r="AI168" s="573">
        <f>AI167/AI16</f>
        <v>0.56094632135496003</v>
      </c>
      <c r="AJ168" s="351" t="e">
        <f>AJ167/AJ16</f>
        <v>#DIV/0!</v>
      </c>
      <c r="AK168" s="573"/>
      <c r="AL168" s="573">
        <f>AL167/AL16</f>
        <v>0.59410341428443414</v>
      </c>
      <c r="AM168" s="351" t="e">
        <f>AM167/AM16</f>
        <v>#DIV/0!</v>
      </c>
      <c r="AN168" s="573"/>
      <c r="AO168" s="572">
        <f>AO167/AO16</f>
        <v>0.85561274760318085</v>
      </c>
      <c r="AP168" s="574">
        <f>AP167/AP16</f>
        <v>1.1251598714261546</v>
      </c>
      <c r="AQ168" s="573"/>
    </row>
    <row r="169" spans="1:43" ht="17.25" customHeight="1" x14ac:dyDescent="0.25">
      <c r="A169" s="122"/>
      <c r="B169" s="183"/>
      <c r="C169" s="88"/>
      <c r="D169" s="124"/>
      <c r="E169" s="522"/>
      <c r="F169" s="88"/>
      <c r="G169" s="106"/>
      <c r="H169" s="575"/>
      <c r="I169" s="88"/>
      <c r="J169" s="106"/>
      <c r="K169" s="112"/>
      <c r="L169" s="88"/>
      <c r="M169" s="106"/>
      <c r="N169" s="112"/>
      <c r="O169" s="88"/>
      <c r="P169" s="106"/>
      <c r="Q169" s="112"/>
      <c r="R169" s="88"/>
      <c r="S169" s="106"/>
      <c r="T169" s="112"/>
      <c r="U169" s="88"/>
      <c r="V169" s="106"/>
      <c r="W169" s="112"/>
      <c r="X169" s="88"/>
      <c r="Y169" s="106"/>
      <c r="Z169" s="112"/>
      <c r="AA169" s="88"/>
      <c r="AB169" s="106"/>
      <c r="AC169" s="112"/>
      <c r="AD169" s="88"/>
      <c r="AE169" s="106"/>
      <c r="AF169" s="112"/>
      <c r="AG169" s="88"/>
      <c r="AH169" s="106"/>
      <c r="AI169" s="112"/>
      <c r="AJ169" s="88"/>
      <c r="AK169" s="106"/>
      <c r="AL169" s="112"/>
      <c r="AM169" s="88"/>
      <c r="AN169" s="106"/>
      <c r="AO169" s="112"/>
      <c r="AP169" s="88"/>
      <c r="AQ169" s="106"/>
    </row>
    <row r="170" spans="1:43" ht="17.25" customHeight="1" x14ac:dyDescent="0.25">
      <c r="A170" s="354" t="s">
        <v>84</v>
      </c>
      <c r="B170" s="355"/>
      <c r="C170" s="189" t="s">
        <v>2</v>
      </c>
      <c r="D170" s="356"/>
      <c r="E170" s="501" t="s">
        <v>3</v>
      </c>
      <c r="F170" s="502" t="s">
        <v>4</v>
      </c>
      <c r="G170" s="503" t="s">
        <v>269</v>
      </c>
      <c r="H170" s="501" t="s">
        <v>3</v>
      </c>
      <c r="I170" s="502" t="s">
        <v>4</v>
      </c>
      <c r="J170" s="503" t="s">
        <v>269</v>
      </c>
      <c r="K170" s="501" t="s">
        <v>3</v>
      </c>
      <c r="L170" s="502" t="s">
        <v>4</v>
      </c>
      <c r="M170" s="503" t="s">
        <v>269</v>
      </c>
      <c r="N170" s="501" t="s">
        <v>3</v>
      </c>
      <c r="O170" s="502" t="s">
        <v>4</v>
      </c>
      <c r="P170" s="503" t="s">
        <v>269</v>
      </c>
      <c r="Q170" s="501" t="s">
        <v>3</v>
      </c>
      <c r="R170" s="502" t="s">
        <v>4</v>
      </c>
      <c r="S170" s="503" t="s">
        <v>269</v>
      </c>
      <c r="T170" s="501" t="s">
        <v>3</v>
      </c>
      <c r="U170" s="502" t="s">
        <v>4</v>
      </c>
      <c r="V170" s="503" t="s">
        <v>269</v>
      </c>
      <c r="W170" s="501" t="s">
        <v>3</v>
      </c>
      <c r="X170" s="502" t="s">
        <v>4</v>
      </c>
      <c r="Y170" s="503" t="s">
        <v>269</v>
      </c>
      <c r="Z170" s="501" t="s">
        <v>3</v>
      </c>
      <c r="AA170" s="502" t="s">
        <v>4</v>
      </c>
      <c r="AB170" s="503" t="s">
        <v>269</v>
      </c>
      <c r="AC170" s="501" t="s">
        <v>3</v>
      </c>
      <c r="AD170" s="502" t="s">
        <v>4</v>
      </c>
      <c r="AE170" s="503" t="s">
        <v>269</v>
      </c>
      <c r="AF170" s="501" t="s">
        <v>3</v>
      </c>
      <c r="AG170" s="502" t="s">
        <v>4</v>
      </c>
      <c r="AH170" s="503" t="s">
        <v>269</v>
      </c>
      <c r="AI170" s="501" t="s">
        <v>3</v>
      </c>
      <c r="AJ170" s="502" t="s">
        <v>4</v>
      </c>
      <c r="AK170" s="503" t="s">
        <v>269</v>
      </c>
      <c r="AL170" s="501" t="s">
        <v>3</v>
      </c>
      <c r="AM170" s="502" t="s">
        <v>4</v>
      </c>
      <c r="AN170" s="503" t="s">
        <v>269</v>
      </c>
      <c r="AO170" s="501" t="s">
        <v>3</v>
      </c>
      <c r="AP170" s="502" t="s">
        <v>4</v>
      </c>
      <c r="AQ170" s="503" t="s">
        <v>269</v>
      </c>
    </row>
    <row r="171" spans="1:43" ht="17.25" customHeight="1" x14ac:dyDescent="0.25">
      <c r="A171" s="359"/>
      <c r="B171" s="360"/>
      <c r="C171" s="107" t="s">
        <v>85</v>
      </c>
      <c r="D171" s="361"/>
      <c r="E171" s="576">
        <f>Jan!E171</f>
        <v>7.01</v>
      </c>
      <c r="F171" s="577">
        <f>Jan!F171</f>
        <v>7.01</v>
      </c>
      <c r="G171" s="578"/>
      <c r="H171" s="579">
        <v>0</v>
      </c>
      <c r="I171" s="577">
        <f>F180</f>
        <v>-383.32999999999993</v>
      </c>
      <c r="J171" s="578"/>
      <c r="K171" s="579">
        <v>0</v>
      </c>
      <c r="L171" s="577">
        <f>I180</f>
        <v>-234.04999999999927</v>
      </c>
      <c r="M171" s="578"/>
      <c r="N171" s="579">
        <v>0</v>
      </c>
      <c r="O171" s="577">
        <f>L180</f>
        <v>39.260000000001128</v>
      </c>
      <c r="P171" s="578"/>
      <c r="Q171" s="579">
        <v>0</v>
      </c>
      <c r="R171" s="577">
        <f>O180</f>
        <v>-1320.6899999999989</v>
      </c>
      <c r="S171" s="578"/>
      <c r="T171" s="579">
        <v>0</v>
      </c>
      <c r="U171" s="577">
        <f>R180</f>
        <v>-1959.2399999999989</v>
      </c>
      <c r="V171" s="578"/>
      <c r="W171" s="579">
        <v>0</v>
      </c>
      <c r="X171" s="577">
        <f>U180</f>
        <v>-2597.7899999999991</v>
      </c>
      <c r="Y171" s="578"/>
      <c r="Z171" s="579">
        <v>0</v>
      </c>
      <c r="AA171" s="577">
        <f>X180</f>
        <v>-2805.4399999999991</v>
      </c>
      <c r="AB171" s="578"/>
      <c r="AC171" s="579">
        <v>0</v>
      </c>
      <c r="AD171" s="577">
        <f>AA180</f>
        <v>-2952.2699999999991</v>
      </c>
      <c r="AE171" s="578"/>
      <c r="AF171" s="579">
        <v>0</v>
      </c>
      <c r="AG171" s="577">
        <f>AD180</f>
        <v>-2952.2699999999991</v>
      </c>
      <c r="AH171" s="578"/>
      <c r="AI171" s="579">
        <v>0</v>
      </c>
      <c r="AJ171" s="577">
        <f>AG180</f>
        <v>-2952.2699999999991</v>
      </c>
      <c r="AK171" s="578"/>
      <c r="AL171" s="579">
        <v>0</v>
      </c>
      <c r="AM171" s="577">
        <f>AJ180</f>
        <v>-2952.2699999999991</v>
      </c>
      <c r="AN171" s="578"/>
      <c r="AO171" s="83">
        <f>E171</f>
        <v>7.01</v>
      </c>
      <c r="AP171" s="577">
        <f>Jan!AP171</f>
        <v>0</v>
      </c>
      <c r="AQ171" s="578"/>
    </row>
    <row r="172" spans="1:43" ht="17.25" customHeight="1" x14ac:dyDescent="0.25">
      <c r="A172" s="359"/>
      <c r="B172" s="360"/>
      <c r="C172" s="107" t="s">
        <v>1</v>
      </c>
      <c r="D172" s="361"/>
      <c r="E172" s="580">
        <f>E16</f>
        <v>7556</v>
      </c>
      <c r="F172" s="581">
        <f>F16</f>
        <v>8801</v>
      </c>
      <c r="G172" s="582">
        <f>F172-E172</f>
        <v>1245</v>
      </c>
      <c r="H172" s="366">
        <f>H16</f>
        <v>7556</v>
      </c>
      <c r="I172" s="581">
        <f>I16</f>
        <v>8799</v>
      </c>
      <c r="J172" s="582">
        <f>I172-H172</f>
        <v>1243</v>
      </c>
      <c r="K172" s="582">
        <f>K16</f>
        <v>7551</v>
      </c>
      <c r="L172" s="581">
        <f>L16</f>
        <v>6044</v>
      </c>
      <c r="M172" s="582">
        <f>L172-K172</f>
        <v>-1507</v>
      </c>
      <c r="N172" s="582">
        <f>N16</f>
        <v>7551</v>
      </c>
      <c r="O172" s="581">
        <f>O16</f>
        <v>0</v>
      </c>
      <c r="P172" s="582">
        <f>O172-N172</f>
        <v>-7551</v>
      </c>
      <c r="Q172" s="582">
        <f>Q16</f>
        <v>7551</v>
      </c>
      <c r="R172" s="581">
        <f>R16</f>
        <v>0</v>
      </c>
      <c r="S172" s="582">
        <f>R172-Q172</f>
        <v>-7551</v>
      </c>
      <c r="T172" s="582">
        <f>T16</f>
        <v>7551</v>
      </c>
      <c r="U172" s="581">
        <f>U16</f>
        <v>0</v>
      </c>
      <c r="V172" s="582">
        <f>U172-T172</f>
        <v>-7551</v>
      </c>
      <c r="W172" s="582">
        <f>W16</f>
        <v>7551</v>
      </c>
      <c r="X172" s="581">
        <f>X16</f>
        <v>0</v>
      </c>
      <c r="Y172" s="582">
        <f>X172-W172</f>
        <v>-7551</v>
      </c>
      <c r="Z172" s="582">
        <f>Z16</f>
        <v>7551</v>
      </c>
      <c r="AA172" s="581">
        <f>AA16</f>
        <v>0</v>
      </c>
      <c r="AB172" s="582">
        <f>AA172-Z172</f>
        <v>-7551</v>
      </c>
      <c r="AC172" s="582">
        <f>AC16</f>
        <v>7551</v>
      </c>
      <c r="AD172" s="581">
        <f>AD16</f>
        <v>0</v>
      </c>
      <c r="AE172" s="582">
        <f>AD172-AC172</f>
        <v>-7551</v>
      </c>
      <c r="AF172" s="582">
        <f>AF16</f>
        <v>7551</v>
      </c>
      <c r="AG172" s="581">
        <f>AG16</f>
        <v>0</v>
      </c>
      <c r="AH172" s="582">
        <f>AG172-AF172</f>
        <v>-7551</v>
      </c>
      <c r="AI172" s="582">
        <f>AI16</f>
        <v>11159</v>
      </c>
      <c r="AJ172" s="581">
        <f>AJ16</f>
        <v>0</v>
      </c>
      <c r="AK172" s="582">
        <f>AJ172-AI172</f>
        <v>-11159</v>
      </c>
      <c r="AL172" s="582">
        <f>AL16</f>
        <v>11159</v>
      </c>
      <c r="AM172" s="581">
        <f>AM16</f>
        <v>0</v>
      </c>
      <c r="AN172" s="582">
        <f>AM172-AL172</f>
        <v>-11159</v>
      </c>
      <c r="AO172" s="582">
        <f>AO16</f>
        <v>97838</v>
      </c>
      <c r="AP172" s="581">
        <f>AP16</f>
        <v>23644</v>
      </c>
      <c r="AQ172" s="582">
        <f>AP172-AO172</f>
        <v>-74194</v>
      </c>
    </row>
    <row r="173" spans="1:43" ht="17.25" customHeight="1" x14ac:dyDescent="0.25">
      <c r="A173" s="359"/>
      <c r="B173" s="360"/>
      <c r="C173" s="367" t="s">
        <v>87</v>
      </c>
      <c r="D173" s="368">
        <f>D27</f>
        <v>0</v>
      </c>
      <c r="E173" s="580">
        <f>E27</f>
        <v>0</v>
      </c>
      <c r="F173" s="581">
        <f>F27</f>
        <v>0</v>
      </c>
      <c r="G173" s="582">
        <f>F173-E173</f>
        <v>0</v>
      </c>
      <c r="H173" s="583">
        <f>H27</f>
        <v>0</v>
      </c>
      <c r="I173" s="581">
        <f>I27</f>
        <v>0</v>
      </c>
      <c r="J173" s="582">
        <f>I173-H173</f>
        <v>0</v>
      </c>
      <c r="K173" s="584">
        <f>K27</f>
        <v>0</v>
      </c>
      <c r="L173" s="581">
        <f>L27</f>
        <v>0</v>
      </c>
      <c r="M173" s="582">
        <f>L173-K173</f>
        <v>0</v>
      </c>
      <c r="N173" s="584">
        <f>N27</f>
        <v>0</v>
      </c>
      <c r="O173" s="581">
        <f>O27</f>
        <v>0</v>
      </c>
      <c r="P173" s="582">
        <f>O173-N173</f>
        <v>0</v>
      </c>
      <c r="Q173" s="584">
        <f>Q27</f>
        <v>0</v>
      </c>
      <c r="R173" s="581">
        <f>R27</f>
        <v>0</v>
      </c>
      <c r="S173" s="582">
        <f>R173-Q173</f>
        <v>0</v>
      </c>
      <c r="T173" s="584">
        <f>T27</f>
        <v>0</v>
      </c>
      <c r="U173" s="581">
        <f>U27</f>
        <v>0</v>
      </c>
      <c r="V173" s="582">
        <f>U173-T173</f>
        <v>0</v>
      </c>
      <c r="W173" s="584">
        <f>W27</f>
        <v>0</v>
      </c>
      <c r="X173" s="581">
        <f>X27</f>
        <v>0</v>
      </c>
      <c r="Y173" s="582">
        <f>X173-W173</f>
        <v>0</v>
      </c>
      <c r="Z173" s="584">
        <f>Z27</f>
        <v>0</v>
      </c>
      <c r="AA173" s="581">
        <f>AA27</f>
        <v>0</v>
      </c>
      <c r="AB173" s="582">
        <f>AA173-Z173</f>
        <v>0</v>
      </c>
      <c r="AC173" s="584">
        <f>AC27</f>
        <v>0</v>
      </c>
      <c r="AD173" s="581">
        <f>AD27</f>
        <v>0</v>
      </c>
      <c r="AE173" s="582">
        <f>AD173-AC173</f>
        <v>0</v>
      </c>
      <c r="AF173" s="584">
        <f>AF27</f>
        <v>0</v>
      </c>
      <c r="AG173" s="581">
        <f>AG27</f>
        <v>0</v>
      </c>
      <c r="AH173" s="582">
        <f>AG173-AF173</f>
        <v>0</v>
      </c>
      <c r="AI173" s="584">
        <f>AI27</f>
        <v>0</v>
      </c>
      <c r="AJ173" s="581">
        <f>AJ27</f>
        <v>0</v>
      </c>
      <c r="AK173" s="582">
        <f>AJ173-AI173</f>
        <v>0</v>
      </c>
      <c r="AL173" s="584">
        <f>AL27</f>
        <v>0</v>
      </c>
      <c r="AM173" s="581">
        <f>AM27</f>
        <v>0</v>
      </c>
      <c r="AN173" s="582">
        <f>AM173-AL173</f>
        <v>0</v>
      </c>
      <c r="AO173" s="584">
        <f>AO27</f>
        <v>0</v>
      </c>
      <c r="AP173" s="581">
        <f>AP27</f>
        <v>0</v>
      </c>
      <c r="AQ173" s="582">
        <f>AP173-AO173</f>
        <v>0</v>
      </c>
    </row>
    <row r="174" spans="1:43" ht="17.25" customHeight="1" x14ac:dyDescent="0.25">
      <c r="A174" s="359"/>
      <c r="B174" s="360"/>
      <c r="C174" s="367" t="s">
        <v>143</v>
      </c>
      <c r="D174" s="369"/>
      <c r="E174" s="580">
        <f>E85</f>
        <v>4636.38</v>
      </c>
      <c r="F174" s="581">
        <f>F85</f>
        <v>4294.2800000000007</v>
      </c>
      <c r="G174" s="582">
        <f t="shared" ref="G174:G179" si="102">E174-F174</f>
        <v>342.09999999999945</v>
      </c>
      <c r="H174" s="583">
        <f>H85</f>
        <v>5685</v>
      </c>
      <c r="I174" s="581">
        <f>I85</f>
        <v>5954.4199999999992</v>
      </c>
      <c r="J174" s="582">
        <f t="shared" ref="J174:J179" si="103">H174-I174</f>
        <v>-269.41999999999916</v>
      </c>
      <c r="K174" s="584">
        <f>K85</f>
        <v>5069.7</v>
      </c>
      <c r="L174" s="581">
        <f>L85</f>
        <v>4059.8799999999997</v>
      </c>
      <c r="M174" s="582">
        <f t="shared" ref="M174:M179" si="104">K174-L174</f>
        <v>1009.8200000000002</v>
      </c>
      <c r="N174" s="584">
        <f>N85</f>
        <v>5224.7</v>
      </c>
      <c r="O174" s="581">
        <f>O85</f>
        <v>1128.6699999999998</v>
      </c>
      <c r="P174" s="582">
        <f t="shared" ref="P174:P179" si="105">N174-O174</f>
        <v>4096.03</v>
      </c>
      <c r="Q174" s="584">
        <f>Q85</f>
        <v>5224.7</v>
      </c>
      <c r="R174" s="581">
        <f>R85</f>
        <v>638.55000000000007</v>
      </c>
      <c r="S174" s="582">
        <f t="shared" ref="S174:S179" si="106">Q174-R174</f>
        <v>4586.1499999999996</v>
      </c>
      <c r="T174" s="584">
        <f>T85</f>
        <v>5224.7</v>
      </c>
      <c r="U174" s="581">
        <f>U85</f>
        <v>638.55000000000007</v>
      </c>
      <c r="V174" s="582">
        <f t="shared" ref="V174:V179" si="107">T174-U174</f>
        <v>4586.1499999999996</v>
      </c>
      <c r="W174" s="584">
        <f>W85</f>
        <v>4669.7</v>
      </c>
      <c r="X174" s="581">
        <f>X85</f>
        <v>207.65</v>
      </c>
      <c r="Y174" s="582">
        <f t="shared" ref="Y174:Y179" si="108">W174-X174</f>
        <v>4462.05</v>
      </c>
      <c r="Z174" s="584">
        <f>Z85</f>
        <v>4599.7</v>
      </c>
      <c r="AA174" s="581">
        <f>AA85</f>
        <v>146.83000000000001</v>
      </c>
      <c r="AB174" s="582">
        <f t="shared" ref="AB174:AB179" si="109">Z174-AA174</f>
        <v>4452.87</v>
      </c>
      <c r="AC174" s="584">
        <f>AC85</f>
        <v>4449.7</v>
      </c>
      <c r="AD174" s="581">
        <f>AD85</f>
        <v>0</v>
      </c>
      <c r="AE174" s="582">
        <f t="shared" ref="AE174:AE179" si="110">AC174-AD174</f>
        <v>4449.7</v>
      </c>
      <c r="AF174" s="584">
        <f>AF85</f>
        <v>5339.7</v>
      </c>
      <c r="AG174" s="581">
        <f>AG85</f>
        <v>0</v>
      </c>
      <c r="AH174" s="582">
        <f t="shared" ref="AH174:AH179" si="111">AF174-AG174</f>
        <v>5339.7</v>
      </c>
      <c r="AI174" s="584">
        <f>AI85</f>
        <v>4329.7</v>
      </c>
      <c r="AJ174" s="581">
        <f>AJ85</f>
        <v>0</v>
      </c>
      <c r="AK174" s="582">
        <f t="shared" ref="AK174:AK179" si="112">AI174-AJ174</f>
        <v>4329.7</v>
      </c>
      <c r="AL174" s="584">
        <f>AL85</f>
        <v>4329.7</v>
      </c>
      <c r="AM174" s="581">
        <f>AM85</f>
        <v>0</v>
      </c>
      <c r="AN174" s="582">
        <f t="shared" ref="AN174:AN179" si="113">AL174-AM174</f>
        <v>4329.7</v>
      </c>
      <c r="AO174" s="584">
        <f>AO85</f>
        <v>58783.38</v>
      </c>
      <c r="AP174" s="581">
        <f>AP85</f>
        <v>17068.829999999998</v>
      </c>
      <c r="AQ174" s="582">
        <f t="shared" ref="AQ174:AQ179" si="114">AO174-AP174</f>
        <v>41714.550000000003</v>
      </c>
    </row>
    <row r="175" spans="1:43" ht="17.25" customHeight="1" x14ac:dyDescent="0.25">
      <c r="A175" s="359"/>
      <c r="B175" s="360"/>
      <c r="C175" s="367" t="s">
        <v>170</v>
      </c>
      <c r="D175" s="369"/>
      <c r="E175" s="580">
        <f>E99</f>
        <v>190</v>
      </c>
      <c r="F175" s="581">
        <f>F99</f>
        <v>408.16999999999996</v>
      </c>
      <c r="G175" s="582">
        <f t="shared" si="102"/>
        <v>-218.16999999999996</v>
      </c>
      <c r="H175" s="583">
        <f>H99</f>
        <v>190</v>
      </c>
      <c r="I175" s="581">
        <f>I99</f>
        <v>302.02999999999997</v>
      </c>
      <c r="J175" s="582">
        <f t="shared" si="103"/>
        <v>-112.02999999999997</v>
      </c>
      <c r="K175" s="584">
        <f>K99</f>
        <v>375</v>
      </c>
      <c r="L175" s="581">
        <f>L99</f>
        <v>225.67</v>
      </c>
      <c r="M175" s="582">
        <f t="shared" si="104"/>
        <v>149.33000000000001</v>
      </c>
      <c r="N175" s="584">
        <f>N99</f>
        <v>230</v>
      </c>
      <c r="O175" s="581">
        <f>O99</f>
        <v>161.38999999999999</v>
      </c>
      <c r="P175" s="582">
        <f t="shared" si="105"/>
        <v>68.610000000000014</v>
      </c>
      <c r="Q175" s="584">
        <f>Q99</f>
        <v>180</v>
      </c>
      <c r="R175" s="581">
        <f>R99</f>
        <v>0</v>
      </c>
      <c r="S175" s="582">
        <f t="shared" si="106"/>
        <v>180</v>
      </c>
      <c r="T175" s="584">
        <f>T99</f>
        <v>180</v>
      </c>
      <c r="U175" s="581">
        <f>U99</f>
        <v>0</v>
      </c>
      <c r="V175" s="582">
        <f t="shared" si="107"/>
        <v>180</v>
      </c>
      <c r="W175" s="584">
        <f>W99</f>
        <v>180</v>
      </c>
      <c r="X175" s="581">
        <f>X99</f>
        <v>0</v>
      </c>
      <c r="Y175" s="582">
        <f t="shared" si="108"/>
        <v>180</v>
      </c>
      <c r="Z175" s="584">
        <f>Z99</f>
        <v>180</v>
      </c>
      <c r="AA175" s="581">
        <f>AA99</f>
        <v>0</v>
      </c>
      <c r="AB175" s="582">
        <f t="shared" si="109"/>
        <v>180</v>
      </c>
      <c r="AC175" s="584">
        <f>AC99</f>
        <v>180</v>
      </c>
      <c r="AD175" s="581">
        <f>AD99</f>
        <v>0</v>
      </c>
      <c r="AE175" s="582">
        <f t="shared" si="110"/>
        <v>180</v>
      </c>
      <c r="AF175" s="584">
        <f>AF99</f>
        <v>180</v>
      </c>
      <c r="AG175" s="581">
        <f>AG99</f>
        <v>0</v>
      </c>
      <c r="AH175" s="582">
        <f t="shared" si="111"/>
        <v>180</v>
      </c>
      <c r="AI175" s="584">
        <f>AI99</f>
        <v>180</v>
      </c>
      <c r="AJ175" s="581">
        <f>AJ99</f>
        <v>0</v>
      </c>
      <c r="AK175" s="582">
        <f t="shared" si="112"/>
        <v>180</v>
      </c>
      <c r="AL175" s="584">
        <f>AL99</f>
        <v>180</v>
      </c>
      <c r="AM175" s="581">
        <f>AM99</f>
        <v>0</v>
      </c>
      <c r="AN175" s="582">
        <f t="shared" si="113"/>
        <v>180</v>
      </c>
      <c r="AO175" s="584">
        <f>AO99</f>
        <v>2425</v>
      </c>
      <c r="AP175" s="581">
        <f>AP99</f>
        <v>1097.2599999999998</v>
      </c>
      <c r="AQ175" s="582">
        <f t="shared" si="114"/>
        <v>1327.7400000000002</v>
      </c>
    </row>
    <row r="176" spans="1:43" ht="17.25" customHeight="1" x14ac:dyDescent="0.25">
      <c r="A176" s="359"/>
      <c r="B176" s="360"/>
      <c r="C176" s="367" t="s">
        <v>177</v>
      </c>
      <c r="D176" s="369"/>
      <c r="E176" s="580">
        <f>E105</f>
        <v>700</v>
      </c>
      <c r="F176" s="581">
        <f>F105</f>
        <v>700</v>
      </c>
      <c r="G176" s="582">
        <f t="shared" si="102"/>
        <v>0</v>
      </c>
      <c r="H176" s="583">
        <f>H105</f>
        <v>850</v>
      </c>
      <c r="I176" s="581">
        <f>I105</f>
        <v>850</v>
      </c>
      <c r="J176" s="582">
        <f t="shared" si="103"/>
        <v>0</v>
      </c>
      <c r="K176" s="584">
        <f>K105</f>
        <v>850</v>
      </c>
      <c r="L176" s="581">
        <f>L105</f>
        <v>850</v>
      </c>
      <c r="M176" s="582">
        <f t="shared" si="104"/>
        <v>0</v>
      </c>
      <c r="N176" s="584">
        <f>N105</f>
        <v>850</v>
      </c>
      <c r="O176" s="581">
        <f>O105</f>
        <v>0</v>
      </c>
      <c r="P176" s="582">
        <f t="shared" si="105"/>
        <v>850</v>
      </c>
      <c r="Q176" s="584">
        <f>Q105</f>
        <v>850</v>
      </c>
      <c r="R176" s="581">
        <f>R105</f>
        <v>0</v>
      </c>
      <c r="S176" s="582">
        <f t="shared" si="106"/>
        <v>850</v>
      </c>
      <c r="T176" s="584">
        <f>T105</f>
        <v>850</v>
      </c>
      <c r="U176" s="581">
        <f>U105</f>
        <v>0</v>
      </c>
      <c r="V176" s="582">
        <f t="shared" si="107"/>
        <v>850</v>
      </c>
      <c r="W176" s="584">
        <f>W105</f>
        <v>850</v>
      </c>
      <c r="X176" s="581">
        <f>X105</f>
        <v>0</v>
      </c>
      <c r="Y176" s="582">
        <f t="shared" si="108"/>
        <v>850</v>
      </c>
      <c r="Z176" s="584">
        <f>Z105</f>
        <v>850</v>
      </c>
      <c r="AA176" s="581">
        <f>AA105</f>
        <v>0</v>
      </c>
      <c r="AB176" s="582">
        <f t="shared" si="109"/>
        <v>850</v>
      </c>
      <c r="AC176" s="584">
        <f>AC105</f>
        <v>850</v>
      </c>
      <c r="AD176" s="581">
        <f>AD105</f>
        <v>0</v>
      </c>
      <c r="AE176" s="582">
        <f t="shared" si="110"/>
        <v>850</v>
      </c>
      <c r="AF176" s="584">
        <f>AF105</f>
        <v>850</v>
      </c>
      <c r="AG176" s="581">
        <f>AG105</f>
        <v>0</v>
      </c>
      <c r="AH176" s="582">
        <f t="shared" si="111"/>
        <v>850</v>
      </c>
      <c r="AI176" s="584">
        <f>AI105</f>
        <v>850</v>
      </c>
      <c r="AJ176" s="581">
        <f>AJ105</f>
        <v>0</v>
      </c>
      <c r="AK176" s="582">
        <f t="shared" si="112"/>
        <v>850</v>
      </c>
      <c r="AL176" s="584">
        <f>AL105</f>
        <v>850</v>
      </c>
      <c r="AM176" s="581">
        <f>AM105</f>
        <v>0</v>
      </c>
      <c r="AN176" s="582">
        <f t="shared" si="113"/>
        <v>850</v>
      </c>
      <c r="AO176" s="584">
        <f>AO105</f>
        <v>10050</v>
      </c>
      <c r="AP176" s="581">
        <f>AP105</f>
        <v>2400</v>
      </c>
      <c r="AQ176" s="582">
        <f t="shared" si="114"/>
        <v>7650</v>
      </c>
    </row>
    <row r="177" spans="1:43" ht="17.25" customHeight="1" x14ac:dyDescent="0.25">
      <c r="A177" s="359"/>
      <c r="B177" s="360"/>
      <c r="C177" s="367" t="s">
        <v>181</v>
      </c>
      <c r="D177" s="369"/>
      <c r="E177" s="580">
        <f>E111</f>
        <v>0</v>
      </c>
      <c r="F177" s="581">
        <f>F111</f>
        <v>0</v>
      </c>
      <c r="G177" s="582">
        <f t="shared" si="102"/>
        <v>0</v>
      </c>
      <c r="H177" s="583">
        <f>H111</f>
        <v>0</v>
      </c>
      <c r="I177" s="581">
        <f>I111</f>
        <v>0</v>
      </c>
      <c r="J177" s="582">
        <f t="shared" si="103"/>
        <v>0</v>
      </c>
      <c r="K177" s="584">
        <f>K111</f>
        <v>0</v>
      </c>
      <c r="L177" s="581">
        <f>L111</f>
        <v>0</v>
      </c>
      <c r="M177" s="582">
        <f t="shared" si="104"/>
        <v>0</v>
      </c>
      <c r="N177" s="584">
        <f>N111</f>
        <v>0</v>
      </c>
      <c r="O177" s="581">
        <f>O111</f>
        <v>0</v>
      </c>
      <c r="P177" s="582">
        <f t="shared" si="105"/>
        <v>0</v>
      </c>
      <c r="Q177" s="584">
        <f>Q111</f>
        <v>0</v>
      </c>
      <c r="R177" s="581">
        <f>R111</f>
        <v>0</v>
      </c>
      <c r="S177" s="582">
        <f t="shared" si="106"/>
        <v>0</v>
      </c>
      <c r="T177" s="584">
        <f>T111</f>
        <v>0</v>
      </c>
      <c r="U177" s="581">
        <f>U111</f>
        <v>0</v>
      </c>
      <c r="V177" s="582">
        <f t="shared" si="107"/>
        <v>0</v>
      </c>
      <c r="W177" s="584">
        <f>W111</f>
        <v>0</v>
      </c>
      <c r="X177" s="581">
        <f>X111</f>
        <v>0</v>
      </c>
      <c r="Y177" s="582">
        <f t="shared" si="108"/>
        <v>0</v>
      </c>
      <c r="Z177" s="584">
        <f>Z111</f>
        <v>0</v>
      </c>
      <c r="AA177" s="581">
        <f>AA111</f>
        <v>0</v>
      </c>
      <c r="AB177" s="582">
        <f t="shared" si="109"/>
        <v>0</v>
      </c>
      <c r="AC177" s="584">
        <f>AC111</f>
        <v>0</v>
      </c>
      <c r="AD177" s="581">
        <f>AD111</f>
        <v>0</v>
      </c>
      <c r="AE177" s="582">
        <f t="shared" si="110"/>
        <v>0</v>
      </c>
      <c r="AF177" s="584">
        <f>AF111</f>
        <v>0</v>
      </c>
      <c r="AG177" s="581">
        <f>AG111</f>
        <v>0</v>
      </c>
      <c r="AH177" s="582">
        <f t="shared" si="111"/>
        <v>0</v>
      </c>
      <c r="AI177" s="584">
        <f>AI111</f>
        <v>0</v>
      </c>
      <c r="AJ177" s="581">
        <f>AJ111</f>
        <v>0</v>
      </c>
      <c r="AK177" s="582">
        <f t="shared" si="112"/>
        <v>0</v>
      </c>
      <c r="AL177" s="584">
        <f>AL111</f>
        <v>0</v>
      </c>
      <c r="AM177" s="581">
        <f>AM111</f>
        <v>0</v>
      </c>
      <c r="AN177" s="582">
        <f t="shared" si="113"/>
        <v>0</v>
      </c>
      <c r="AO177" s="584">
        <f>AO111</f>
        <v>0</v>
      </c>
      <c r="AP177" s="581">
        <f>AP111</f>
        <v>0</v>
      </c>
      <c r="AQ177" s="582">
        <f t="shared" si="114"/>
        <v>0</v>
      </c>
    </row>
    <row r="178" spans="1:43" ht="17.25" customHeight="1" x14ac:dyDescent="0.25">
      <c r="A178" s="359"/>
      <c r="B178" s="360"/>
      <c r="C178" s="367" t="s">
        <v>184</v>
      </c>
      <c r="D178" s="369"/>
      <c r="E178" s="580">
        <f>E116</f>
        <v>0</v>
      </c>
      <c r="F178" s="581">
        <f>F116</f>
        <v>0</v>
      </c>
      <c r="G178" s="582">
        <f t="shared" si="102"/>
        <v>0</v>
      </c>
      <c r="H178" s="583">
        <f>H116</f>
        <v>0</v>
      </c>
      <c r="I178" s="581">
        <f>I116</f>
        <v>0</v>
      </c>
      <c r="J178" s="582">
        <f t="shared" si="103"/>
        <v>0</v>
      </c>
      <c r="K178" s="584">
        <f>K116</f>
        <v>0</v>
      </c>
      <c r="L178" s="581">
        <f>L116</f>
        <v>0</v>
      </c>
      <c r="M178" s="582">
        <f t="shared" si="104"/>
        <v>0</v>
      </c>
      <c r="N178" s="584">
        <f>N116</f>
        <v>0</v>
      </c>
      <c r="O178" s="581">
        <f>O116</f>
        <v>0</v>
      </c>
      <c r="P178" s="582">
        <f t="shared" si="105"/>
        <v>0</v>
      </c>
      <c r="Q178" s="584">
        <f>Q116</f>
        <v>0</v>
      </c>
      <c r="R178" s="581">
        <f>R116</f>
        <v>0</v>
      </c>
      <c r="S178" s="582">
        <f t="shared" si="106"/>
        <v>0</v>
      </c>
      <c r="T178" s="584">
        <f>T116</f>
        <v>0</v>
      </c>
      <c r="U178" s="581">
        <f>U116</f>
        <v>0</v>
      </c>
      <c r="V178" s="582">
        <f t="shared" si="107"/>
        <v>0</v>
      </c>
      <c r="W178" s="584">
        <f>W116</f>
        <v>0</v>
      </c>
      <c r="X178" s="581">
        <f>X116</f>
        <v>0</v>
      </c>
      <c r="Y178" s="582">
        <f t="shared" si="108"/>
        <v>0</v>
      </c>
      <c r="Z178" s="584">
        <f>Z116</f>
        <v>0</v>
      </c>
      <c r="AA178" s="581">
        <f>AA116</f>
        <v>0</v>
      </c>
      <c r="AB178" s="582">
        <f t="shared" si="109"/>
        <v>0</v>
      </c>
      <c r="AC178" s="584">
        <f>AC116</f>
        <v>0</v>
      </c>
      <c r="AD178" s="581">
        <f>AD116</f>
        <v>0</v>
      </c>
      <c r="AE178" s="582">
        <f t="shared" si="110"/>
        <v>0</v>
      </c>
      <c r="AF178" s="584">
        <f>AF116</f>
        <v>0</v>
      </c>
      <c r="AG178" s="581">
        <f>AG116</f>
        <v>0</v>
      </c>
      <c r="AH178" s="582">
        <f t="shared" si="111"/>
        <v>0</v>
      </c>
      <c r="AI178" s="584">
        <f>AI116</f>
        <v>0</v>
      </c>
      <c r="AJ178" s="581">
        <f>AJ116</f>
        <v>0</v>
      </c>
      <c r="AK178" s="582">
        <f t="shared" si="112"/>
        <v>0</v>
      </c>
      <c r="AL178" s="584">
        <f>AL116</f>
        <v>0</v>
      </c>
      <c r="AM178" s="581">
        <f>AM116</f>
        <v>0</v>
      </c>
      <c r="AN178" s="582">
        <f t="shared" si="113"/>
        <v>0</v>
      </c>
      <c r="AO178" s="584">
        <f>AO116</f>
        <v>0</v>
      </c>
      <c r="AP178" s="581">
        <f>AP116</f>
        <v>0</v>
      </c>
      <c r="AQ178" s="582">
        <f t="shared" si="114"/>
        <v>0</v>
      </c>
    </row>
    <row r="179" spans="1:43" ht="17.25" customHeight="1" x14ac:dyDescent="0.25">
      <c r="A179" s="359"/>
      <c r="B179" s="360"/>
      <c r="C179" s="367" t="s">
        <v>187</v>
      </c>
      <c r="D179" s="369"/>
      <c r="E179" s="580">
        <f>E165</f>
        <v>1174.1600000000001</v>
      </c>
      <c r="F179" s="581">
        <f>F165</f>
        <v>3788.89</v>
      </c>
      <c r="G179" s="582">
        <f t="shared" si="102"/>
        <v>-2614.7299999999996</v>
      </c>
      <c r="H179" s="583">
        <f>H165</f>
        <v>1079.9000000000001</v>
      </c>
      <c r="I179" s="581">
        <f>I165</f>
        <v>1543.2699999999998</v>
      </c>
      <c r="J179" s="582">
        <f t="shared" si="103"/>
        <v>-463.36999999999966</v>
      </c>
      <c r="K179" s="584">
        <f>K165</f>
        <v>1229.9000000000001</v>
      </c>
      <c r="L179" s="581">
        <f>L165</f>
        <v>635.14</v>
      </c>
      <c r="M179" s="582">
        <f t="shared" si="104"/>
        <v>594.7600000000001</v>
      </c>
      <c r="N179" s="584">
        <f>N165</f>
        <v>1199.9000000000001</v>
      </c>
      <c r="O179" s="581">
        <f>O165</f>
        <v>69.89</v>
      </c>
      <c r="P179" s="582">
        <f t="shared" si="105"/>
        <v>1130.01</v>
      </c>
      <c r="Q179" s="584">
        <f>Q165</f>
        <v>1049.9000000000001</v>
      </c>
      <c r="R179" s="581">
        <f>R165</f>
        <v>0</v>
      </c>
      <c r="S179" s="582">
        <f t="shared" si="106"/>
        <v>1049.9000000000001</v>
      </c>
      <c r="T179" s="584">
        <f>T165</f>
        <v>949.9</v>
      </c>
      <c r="U179" s="581">
        <f>U165</f>
        <v>0</v>
      </c>
      <c r="V179" s="582">
        <f t="shared" si="107"/>
        <v>949.9</v>
      </c>
      <c r="W179" s="584">
        <f>W165</f>
        <v>899.9</v>
      </c>
      <c r="X179" s="581">
        <f>X165</f>
        <v>0</v>
      </c>
      <c r="Y179" s="582">
        <f t="shared" si="108"/>
        <v>899.9</v>
      </c>
      <c r="Z179" s="584">
        <f>Z165</f>
        <v>899.9</v>
      </c>
      <c r="AA179" s="581">
        <f>AA165</f>
        <v>0</v>
      </c>
      <c r="AB179" s="582">
        <f t="shared" si="109"/>
        <v>899.9</v>
      </c>
      <c r="AC179" s="584">
        <f>AC165</f>
        <v>899.9</v>
      </c>
      <c r="AD179" s="581">
        <f>AD165</f>
        <v>0</v>
      </c>
      <c r="AE179" s="582">
        <f t="shared" si="110"/>
        <v>899.9</v>
      </c>
      <c r="AF179" s="584">
        <f>AF165</f>
        <v>899.9</v>
      </c>
      <c r="AG179" s="581">
        <f>AG165</f>
        <v>0</v>
      </c>
      <c r="AH179" s="582">
        <f t="shared" si="111"/>
        <v>899.9</v>
      </c>
      <c r="AI179" s="584">
        <f>AI165</f>
        <v>899.9</v>
      </c>
      <c r="AJ179" s="581">
        <f>AJ165</f>
        <v>0</v>
      </c>
      <c r="AK179" s="582">
        <f t="shared" si="112"/>
        <v>899.9</v>
      </c>
      <c r="AL179" s="584">
        <f>AL165</f>
        <v>1269.9000000000001</v>
      </c>
      <c r="AM179" s="581">
        <f>AM165</f>
        <v>0</v>
      </c>
      <c r="AN179" s="582">
        <f t="shared" si="113"/>
        <v>1269.9000000000001</v>
      </c>
      <c r="AO179" s="584">
        <f>AO165</f>
        <v>12453.06</v>
      </c>
      <c r="AP179" s="581">
        <f>AP165</f>
        <v>6037.1900000000014</v>
      </c>
      <c r="AQ179" s="582">
        <f t="shared" si="114"/>
        <v>6415.8699999999981</v>
      </c>
    </row>
    <row r="180" spans="1:43" ht="17.25" customHeight="1" x14ac:dyDescent="0.25">
      <c r="A180" s="370"/>
      <c r="B180" s="371"/>
      <c r="C180" s="137" t="s">
        <v>210</v>
      </c>
      <c r="D180" s="372"/>
      <c r="E180" s="585">
        <f>E171+E172-SUM(E173:E179)</f>
        <v>862.47000000000025</v>
      </c>
      <c r="F180" s="586">
        <f>F171+F172-SUM(F173:F179)</f>
        <v>-383.32999999999993</v>
      </c>
      <c r="G180" s="587">
        <f>F180-E180</f>
        <v>-1245.8000000000002</v>
      </c>
      <c r="H180" s="374">
        <f>H171+H172-SUM(H173:H179)</f>
        <v>-248.89999999999964</v>
      </c>
      <c r="I180" s="586">
        <f>I171+I172-SUM(I173:I179)</f>
        <v>-234.04999999999927</v>
      </c>
      <c r="J180" s="587">
        <f>I180-H180</f>
        <v>14.850000000000364</v>
      </c>
      <c r="K180" s="587">
        <f>K171+K172-SUM(K173:K179)</f>
        <v>26.399999999999636</v>
      </c>
      <c r="L180" s="586">
        <f>L171+L172-SUM(L173:L179)</f>
        <v>39.260000000001128</v>
      </c>
      <c r="M180" s="587">
        <f>L180-K180</f>
        <v>12.860000000001492</v>
      </c>
      <c r="N180" s="587">
        <f>N171+N172-SUM(N173:N179)</f>
        <v>46.399999999999636</v>
      </c>
      <c r="O180" s="586">
        <f>O171+O172-SUM(O173:O179)</f>
        <v>-1320.6899999999989</v>
      </c>
      <c r="P180" s="587">
        <f>O180-N180</f>
        <v>-1367.0899999999986</v>
      </c>
      <c r="Q180" s="587">
        <f>Q171+Q172-SUM(Q173:Q179)</f>
        <v>246.39999999999964</v>
      </c>
      <c r="R180" s="586">
        <f>R171+R172-SUM(R173:R179)</f>
        <v>-1959.2399999999989</v>
      </c>
      <c r="S180" s="587">
        <f>R180-Q180</f>
        <v>-2205.6399999999985</v>
      </c>
      <c r="T180" s="587">
        <f>T171+T172-SUM(T173:T179)</f>
        <v>346.40000000000055</v>
      </c>
      <c r="U180" s="586">
        <f>U171+U172-SUM(U173:U179)</f>
        <v>-2597.7899999999991</v>
      </c>
      <c r="V180" s="587">
        <f>U180-T180</f>
        <v>-2944.1899999999996</v>
      </c>
      <c r="W180" s="587">
        <f>W171+W172-SUM(W173:W179)</f>
        <v>951.40000000000055</v>
      </c>
      <c r="X180" s="586">
        <f>X171+X172-SUM(X173:X179)</f>
        <v>-2805.4399999999991</v>
      </c>
      <c r="Y180" s="587">
        <f>X180-W180</f>
        <v>-3756.8399999999997</v>
      </c>
      <c r="Z180" s="587">
        <f>Z171+Z172-SUM(Z173:Z179)</f>
        <v>1021.4000000000005</v>
      </c>
      <c r="AA180" s="586">
        <f>AA171+AA172-SUM(AA173:AA179)</f>
        <v>-2952.2699999999991</v>
      </c>
      <c r="AB180" s="587">
        <f>AA180-Z180</f>
        <v>-3973.6699999999996</v>
      </c>
      <c r="AC180" s="587">
        <f>AC171+AC172-SUM(AC173:AC179)</f>
        <v>1171.4000000000005</v>
      </c>
      <c r="AD180" s="586">
        <f>AD171+AD172-SUM(AD173:AD179)</f>
        <v>-2952.2699999999991</v>
      </c>
      <c r="AE180" s="587">
        <f>AD180-AC180</f>
        <v>-4123.67</v>
      </c>
      <c r="AF180" s="587">
        <f>AF171+AF172-SUM(AF173:AF179)</f>
        <v>281.40000000000055</v>
      </c>
      <c r="AG180" s="586">
        <f>AG171+AG172-SUM(AG173:AG179)</f>
        <v>-2952.2699999999991</v>
      </c>
      <c r="AH180" s="587">
        <f>AG180-AF180</f>
        <v>-3233.6699999999996</v>
      </c>
      <c r="AI180" s="587">
        <f>AI171+AI172-SUM(AI173:AI179)</f>
        <v>4899.4000000000005</v>
      </c>
      <c r="AJ180" s="586">
        <f>AJ171+AJ172-SUM(AJ173:AJ179)</f>
        <v>-2952.2699999999991</v>
      </c>
      <c r="AK180" s="587">
        <f>AJ180-AI180</f>
        <v>-7851.67</v>
      </c>
      <c r="AL180" s="587">
        <f>AL171+AL172-SUM(AL173:AL179)</f>
        <v>4529.3999999999996</v>
      </c>
      <c r="AM180" s="586">
        <f>AM171+AM172-SUM(AM173:AM179)</f>
        <v>-2952.2699999999991</v>
      </c>
      <c r="AN180" s="587">
        <f>AM180-AL180</f>
        <v>-7481.6699999999983</v>
      </c>
      <c r="AO180" s="587">
        <f>AO171+AO172-SUM(AO173:AO179)</f>
        <v>14133.569999999992</v>
      </c>
      <c r="AP180" s="586">
        <f>AP171+AP172-SUM(AP173:AP179)</f>
        <v>-2959.2799999999988</v>
      </c>
      <c r="AQ180" s="587">
        <f>AP180-AO180</f>
        <v>-17092.849999999991</v>
      </c>
    </row>
    <row r="181" spans="1:43" ht="17.25" customHeight="1" x14ac:dyDescent="0.25">
      <c r="A181" s="16"/>
      <c r="B181" s="16"/>
      <c r="C181" s="16"/>
      <c r="D181" s="16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</row>
    <row r="182" spans="1:43" ht="17.2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</row>
    <row r="183" spans="1:43" ht="17.2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O183" s="16"/>
      <c r="P183" s="16"/>
      <c r="R183" s="16"/>
      <c r="S183" s="16"/>
      <c r="T183" s="16"/>
      <c r="U183" s="16"/>
      <c r="V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</row>
    <row r="184" spans="1:43" ht="17.25" customHeight="1" x14ac:dyDescent="0.25">
      <c r="A184" s="16"/>
      <c r="B184" s="375"/>
    </row>
    <row r="185" spans="1:43" ht="17.25" customHeight="1" x14ac:dyDescent="0.3">
      <c r="A185" s="16"/>
      <c r="B185" s="375"/>
      <c r="Q185" s="376"/>
    </row>
    <row r="186" spans="1:43" ht="17.25" customHeight="1" x14ac:dyDescent="0.3">
      <c r="A186" s="16"/>
      <c r="B186" s="377"/>
      <c r="Q186" s="376"/>
    </row>
    <row r="187" spans="1:43" ht="17.25" customHeight="1" x14ac:dyDescent="0.25">
      <c r="A187" s="16"/>
      <c r="B187" s="377"/>
    </row>
    <row r="188" spans="1:43" ht="17.25" customHeight="1" x14ac:dyDescent="0.25">
      <c r="A188" s="16"/>
      <c r="B188" s="377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</row>
    <row r="189" spans="1:43" ht="17.25" customHeight="1" x14ac:dyDescent="0.25">
      <c r="A189" s="16"/>
      <c r="B189" s="377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</row>
    <row r="190" spans="1:43" ht="17.25" customHeight="1" x14ac:dyDescent="0.25">
      <c r="A190" s="16"/>
      <c r="B190" s="377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</row>
    <row r="191" spans="1:43" ht="17.25" customHeight="1" x14ac:dyDescent="0.25">
      <c r="A191" s="16"/>
      <c r="B191" s="377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</row>
    <row r="192" spans="1:43" ht="17.25" customHeight="1" x14ac:dyDescent="0.25">
      <c r="A192" s="16"/>
      <c r="B192" s="378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</row>
    <row r="193" spans="1:43" ht="17.2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</row>
    <row r="194" spans="1:43" ht="17.2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</row>
    <row r="195" spans="1:43" ht="17.2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</row>
    <row r="196" spans="1:43" ht="17.2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</row>
    <row r="197" spans="1:43" ht="17.2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</row>
    <row r="198" spans="1:43" ht="17.2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</row>
    <row r="199" spans="1:43" ht="17.2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</row>
    <row r="200" spans="1:43" ht="17.2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</row>
    <row r="201" spans="1:43" ht="17.2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</row>
    <row r="202" spans="1:43" ht="17.2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</row>
    <row r="203" spans="1:43" ht="17.2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</row>
    <row r="204" spans="1:43" ht="17.2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</row>
    <row r="205" spans="1:43" ht="17.2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</row>
    <row r="206" spans="1:43" ht="17.2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</row>
    <row r="207" spans="1:43" ht="17.2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</row>
    <row r="208" spans="1:43" ht="17.2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</row>
    <row r="209" spans="1:43" ht="17.2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</row>
    <row r="210" spans="1:43" ht="17.2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</row>
    <row r="211" spans="1:43" ht="17.2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</row>
    <row r="212" spans="1:43" ht="17.2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</row>
    <row r="213" spans="1:43" ht="17.2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</row>
    <row r="214" spans="1:43" ht="17.2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</row>
    <row r="215" spans="1:43" ht="17.2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</row>
    <row r="216" spans="1:43" ht="17.2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</row>
    <row r="217" spans="1:43" ht="17.2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</row>
    <row r="218" spans="1:43" ht="17.2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</row>
    <row r="219" spans="1:43" ht="17.2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</row>
    <row r="220" spans="1:43" ht="17.2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</row>
    <row r="221" spans="1:43" ht="17.2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</row>
    <row r="222" spans="1:43" ht="17.2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</row>
    <row r="223" spans="1:43" ht="17.2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</row>
    <row r="224" spans="1:43" ht="17.2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</row>
    <row r="225" spans="1:43" ht="17.2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</row>
    <row r="226" spans="1:43" ht="17.2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</row>
    <row r="227" spans="1:43" ht="17.2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</row>
    <row r="228" spans="1:43" ht="17.2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</row>
    <row r="229" spans="1:43" ht="17.2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</row>
    <row r="230" spans="1:43" ht="17.2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</row>
    <row r="231" spans="1:43" ht="17.2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</row>
    <row r="232" spans="1:43" ht="17.2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</row>
    <row r="233" spans="1:43" ht="17.2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</row>
    <row r="234" spans="1:43" ht="17.2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</row>
    <row r="235" spans="1:43" ht="17.2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</row>
    <row r="236" spans="1:43" ht="17.2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</row>
    <row r="237" spans="1:43" ht="17.2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</row>
    <row r="238" spans="1:43" ht="17.2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</row>
    <row r="239" spans="1:43" ht="17.2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</row>
    <row r="240" spans="1:43" ht="17.2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</row>
    <row r="241" spans="1:43" ht="17.2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</row>
    <row r="242" spans="1:43" ht="17.2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</row>
    <row r="243" spans="1:43" ht="17.2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</row>
    <row r="244" spans="1:43" ht="17.2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</row>
    <row r="245" spans="1:43" ht="17.2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</row>
    <row r="246" spans="1:43" ht="17.2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</row>
    <row r="247" spans="1:43" ht="17.2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</row>
    <row r="248" spans="1:43" ht="17.2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</row>
    <row r="249" spans="1:43" ht="17.2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</row>
    <row r="250" spans="1:43" ht="17.2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</row>
    <row r="251" spans="1:43" ht="17.2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</row>
    <row r="252" spans="1:43" ht="17.2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</row>
    <row r="253" spans="1:43" ht="17.2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</row>
    <row r="254" spans="1:43" ht="17.2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</row>
    <row r="255" spans="1:43" ht="17.2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</row>
    <row r="256" spans="1:43" ht="17.2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</row>
    <row r="257" spans="1:43" ht="17.2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</row>
    <row r="258" spans="1:43" ht="17.2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</row>
    <row r="259" spans="1:43" ht="17.2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</row>
    <row r="260" spans="1:43" ht="17.2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</row>
    <row r="261" spans="1:43" ht="17.2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</row>
    <row r="262" spans="1:43" ht="17.2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</row>
    <row r="263" spans="1:43" ht="17.2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</row>
    <row r="264" spans="1:43" ht="17.2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</row>
    <row r="265" spans="1:43" ht="17.2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</row>
    <row r="266" spans="1:43" ht="17.2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</row>
    <row r="267" spans="1:43" ht="17.2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</row>
    <row r="268" spans="1:43" ht="17.2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</row>
    <row r="269" spans="1:43" ht="17.2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</row>
    <row r="270" spans="1:43" ht="17.2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</row>
    <row r="271" spans="1:43" ht="17.2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</row>
    <row r="272" spans="1:43" ht="17.2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</row>
    <row r="273" spans="1:43" ht="17.2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</row>
    <row r="274" spans="1:43" ht="17.2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</row>
    <row r="275" spans="1:43" ht="17.2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</row>
    <row r="276" spans="1:43" ht="17.2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</row>
    <row r="277" spans="1:43" ht="17.2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</row>
    <row r="278" spans="1:43" ht="17.2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</row>
    <row r="279" spans="1:43" ht="17.2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</row>
    <row r="280" spans="1:43" ht="17.2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</row>
    <row r="281" spans="1:43" ht="17.2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</row>
    <row r="282" spans="1:43" ht="17.2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</row>
    <row r="283" spans="1:43" ht="17.2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</row>
    <row r="284" spans="1:43" ht="17.2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</row>
    <row r="285" spans="1:43" ht="17.2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</row>
    <row r="286" spans="1:43" ht="17.2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</row>
    <row r="287" spans="1:43" ht="17.2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</row>
    <row r="288" spans="1:43" ht="17.2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</row>
    <row r="289" spans="1:43" ht="17.2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</row>
    <row r="290" spans="1:43" ht="17.2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</row>
    <row r="291" spans="1:43" ht="17.2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</row>
    <row r="292" spans="1:43" ht="17.2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</row>
    <row r="293" spans="1:43" ht="17.2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</row>
    <row r="294" spans="1:43" ht="17.2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</row>
    <row r="295" spans="1:43" ht="17.2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</row>
    <row r="296" spans="1:43" ht="17.2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</row>
    <row r="297" spans="1:43" ht="17.2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</row>
    <row r="298" spans="1:43" ht="17.2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</row>
    <row r="299" spans="1:43" ht="17.2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</row>
    <row r="300" spans="1:43" ht="17.2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</row>
    <row r="301" spans="1:43" ht="17.2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</row>
    <row r="302" spans="1:43" ht="17.2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</row>
    <row r="303" spans="1:43" ht="17.2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</row>
    <row r="304" spans="1:43" ht="17.2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</row>
    <row r="305" spans="1:43" ht="17.2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</row>
    <row r="306" spans="1:43" ht="17.2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</row>
    <row r="307" spans="1:43" ht="17.2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</row>
    <row r="308" spans="1:43" ht="17.2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</row>
    <row r="309" spans="1:43" ht="17.2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</row>
    <row r="310" spans="1:43" ht="17.2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</row>
    <row r="311" spans="1:43" ht="17.2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</row>
    <row r="312" spans="1:43" ht="17.2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</row>
    <row r="313" spans="1:43" ht="17.2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</row>
    <row r="314" spans="1:43" ht="17.2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</row>
    <row r="315" spans="1:43" ht="17.2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</row>
    <row r="316" spans="1:43" ht="17.2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</row>
    <row r="317" spans="1:43" ht="17.2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</row>
    <row r="318" spans="1:43" ht="17.2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</row>
    <row r="319" spans="1:43" ht="17.2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</row>
    <row r="320" spans="1:43" ht="17.2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</row>
    <row r="321" spans="1:43" ht="17.2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</row>
    <row r="322" spans="1:43" ht="17.2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</row>
    <row r="323" spans="1:43" ht="17.2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</row>
    <row r="324" spans="1:43" ht="17.2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</row>
    <row r="325" spans="1:43" ht="17.2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</row>
    <row r="326" spans="1:43" ht="17.2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</row>
    <row r="327" spans="1:43" ht="17.2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</row>
    <row r="328" spans="1:43" ht="17.2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</row>
    <row r="329" spans="1:43" ht="17.2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</row>
    <row r="330" spans="1:43" ht="17.2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</row>
    <row r="331" spans="1:43" ht="17.2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</row>
    <row r="332" spans="1:43" ht="17.2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</row>
    <row r="333" spans="1:43" ht="17.2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</row>
    <row r="334" spans="1:43" ht="17.2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</row>
    <row r="335" spans="1:43" ht="17.2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</row>
    <row r="336" spans="1:43" ht="17.2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</row>
    <row r="337" spans="1:43" ht="17.2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</row>
    <row r="338" spans="1:43" ht="17.2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</row>
    <row r="339" spans="1:43" ht="17.2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</row>
    <row r="340" spans="1:43" ht="17.2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</row>
    <row r="341" spans="1:43" ht="17.2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</row>
    <row r="342" spans="1:43" ht="17.2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</row>
    <row r="343" spans="1:43" ht="17.2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</row>
    <row r="344" spans="1:43" ht="17.2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</row>
    <row r="345" spans="1:43" ht="17.2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</row>
    <row r="346" spans="1:43" ht="17.2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</row>
    <row r="347" spans="1:43" ht="17.2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</row>
    <row r="348" spans="1:43" ht="17.2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</row>
    <row r="349" spans="1:43" ht="17.2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</row>
    <row r="350" spans="1:43" ht="17.2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</row>
    <row r="351" spans="1:43" ht="17.2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</row>
    <row r="352" spans="1:43" ht="17.2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</row>
    <row r="353" spans="1:43" ht="17.2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</row>
    <row r="354" spans="1:43" ht="17.2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</row>
    <row r="355" spans="1:43" ht="17.2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</row>
    <row r="356" spans="1:43" ht="17.2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</row>
    <row r="357" spans="1:43" ht="17.2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</row>
    <row r="358" spans="1:43" ht="17.2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</row>
    <row r="359" spans="1:43" ht="17.2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</row>
    <row r="360" spans="1:43" ht="17.2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</row>
    <row r="361" spans="1:43" ht="17.2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</row>
    <row r="362" spans="1:43" ht="17.2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</row>
    <row r="363" spans="1:43" ht="17.2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</row>
    <row r="364" spans="1:43" ht="17.2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</row>
    <row r="365" spans="1:43" ht="17.2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</row>
    <row r="366" spans="1:43" ht="17.2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</row>
    <row r="367" spans="1:43" ht="17.2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</row>
    <row r="368" spans="1:43" ht="17.2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</row>
    <row r="369" spans="1:43" ht="17.2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</row>
    <row r="370" spans="1:43" ht="17.2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</row>
    <row r="371" spans="1:43" ht="17.2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</row>
    <row r="372" spans="1:43" ht="17.2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</row>
    <row r="373" spans="1:43" ht="17.2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</row>
    <row r="374" spans="1:43" ht="17.2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</row>
    <row r="375" spans="1:43" ht="17.2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</row>
    <row r="376" spans="1:43" ht="17.2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</row>
    <row r="377" spans="1:43" ht="17.2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</row>
    <row r="378" spans="1:43" ht="17.2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</row>
    <row r="379" spans="1:43" ht="17.2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</row>
    <row r="380" spans="1:43" ht="17.2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</row>
    <row r="381" spans="1:43" ht="17.2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</row>
    <row r="382" spans="1:43" ht="17.2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</row>
    <row r="383" spans="1:43" ht="17.2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</row>
    <row r="384" spans="1:43" ht="17.2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</row>
    <row r="385" spans="1:43" ht="17.2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</row>
    <row r="386" spans="1:43" ht="17.2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</row>
    <row r="387" spans="1:43" ht="17.2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</row>
    <row r="388" spans="1:43" ht="17.2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</row>
    <row r="389" spans="1:43" ht="17.2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</row>
    <row r="390" spans="1:43" ht="17.2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</row>
    <row r="391" spans="1:43" ht="17.2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</row>
    <row r="392" spans="1:43" ht="17.2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</row>
    <row r="393" spans="1:43" ht="17.2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</row>
    <row r="394" spans="1:43" ht="17.2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</row>
    <row r="395" spans="1:43" ht="17.2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</row>
    <row r="396" spans="1:43" ht="17.2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</row>
    <row r="397" spans="1:43" ht="17.2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</row>
    <row r="398" spans="1:43" ht="17.2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</row>
    <row r="399" spans="1:43" ht="17.2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</row>
    <row r="400" spans="1:43" ht="17.2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</row>
    <row r="401" spans="1:43" ht="17.2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</row>
    <row r="402" spans="1:43" ht="17.2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</row>
    <row r="403" spans="1:43" ht="17.2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</row>
    <row r="404" spans="1:43" ht="17.2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</row>
    <row r="405" spans="1:43" ht="17.2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</row>
    <row r="406" spans="1:43" ht="17.2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</row>
    <row r="407" spans="1:43" ht="17.2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</row>
    <row r="408" spans="1:43" ht="17.2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</row>
    <row r="409" spans="1:43" ht="17.2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</row>
    <row r="410" spans="1:43" ht="17.2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</row>
    <row r="411" spans="1:43" ht="17.2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</row>
    <row r="412" spans="1:43" ht="17.2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</row>
    <row r="413" spans="1:43" ht="17.2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</row>
    <row r="414" spans="1:43" ht="17.2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</row>
    <row r="415" spans="1:43" ht="17.2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</row>
    <row r="416" spans="1:43" ht="17.2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</row>
    <row r="417" spans="1:43" ht="17.2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</row>
    <row r="418" spans="1:43" ht="17.2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</row>
    <row r="419" spans="1:43" ht="17.2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</row>
    <row r="420" spans="1:43" ht="17.2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</row>
    <row r="421" spans="1:43" ht="17.2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</row>
    <row r="422" spans="1:43" ht="17.2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</row>
    <row r="423" spans="1:43" ht="17.2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</row>
    <row r="424" spans="1:43" ht="17.2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</row>
    <row r="425" spans="1:43" ht="17.2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</row>
    <row r="426" spans="1:43" ht="17.2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</row>
    <row r="427" spans="1:43" ht="17.2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</row>
    <row r="428" spans="1:43" ht="17.2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</row>
    <row r="429" spans="1:43" ht="17.2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</row>
    <row r="430" spans="1:43" ht="17.2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</row>
    <row r="431" spans="1:43" ht="17.2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</row>
    <row r="432" spans="1:43" ht="17.2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</row>
    <row r="433" spans="1:43" ht="17.2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</row>
    <row r="434" spans="1:43" ht="17.2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</row>
    <row r="435" spans="1:43" ht="17.2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</row>
    <row r="436" spans="1:43" ht="17.2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</row>
    <row r="437" spans="1:43" ht="17.2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</row>
    <row r="438" spans="1:43" ht="17.2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</row>
    <row r="439" spans="1:43" ht="17.2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</row>
    <row r="440" spans="1:43" ht="17.2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</row>
    <row r="441" spans="1:43" ht="17.2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</row>
    <row r="442" spans="1:43" ht="17.2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</row>
    <row r="443" spans="1:43" ht="17.2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</row>
    <row r="444" spans="1:43" ht="17.2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</row>
    <row r="445" spans="1:43" ht="17.2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</row>
    <row r="446" spans="1:43" ht="17.2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</row>
    <row r="447" spans="1:43" ht="17.2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</row>
    <row r="448" spans="1:43" ht="17.2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</row>
    <row r="449" spans="1:43" ht="17.2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</row>
    <row r="450" spans="1:43" ht="17.2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</row>
    <row r="451" spans="1:43" ht="17.2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</row>
    <row r="452" spans="1:43" ht="17.2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</row>
    <row r="453" spans="1:43" ht="17.2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</row>
    <row r="454" spans="1:43" ht="17.2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</row>
    <row r="455" spans="1:43" ht="17.2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</row>
    <row r="456" spans="1:43" ht="17.2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</row>
    <row r="457" spans="1:43" ht="17.2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</row>
    <row r="458" spans="1:43" ht="17.2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</row>
    <row r="459" spans="1:43" ht="17.2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</row>
    <row r="460" spans="1:43" ht="17.2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</row>
    <row r="461" spans="1:43" ht="17.2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</row>
    <row r="462" spans="1:43" ht="17.2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</row>
    <row r="463" spans="1:43" ht="17.2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</row>
    <row r="464" spans="1:43" ht="17.2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</row>
    <row r="465" spans="1:43" ht="17.2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</row>
    <row r="466" spans="1:43" ht="17.2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</row>
    <row r="467" spans="1:43" ht="17.2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</row>
    <row r="468" spans="1:43" ht="17.2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</row>
    <row r="469" spans="1:43" ht="17.2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</row>
    <row r="470" spans="1:43" ht="17.2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</row>
    <row r="471" spans="1:43" ht="17.2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</row>
    <row r="472" spans="1:43" ht="17.2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</row>
    <row r="473" spans="1:43" ht="17.2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</row>
    <row r="474" spans="1:43" ht="17.2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</row>
    <row r="475" spans="1:43" ht="17.2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</row>
    <row r="476" spans="1:43" ht="17.2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</row>
    <row r="477" spans="1:43" ht="17.2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</row>
    <row r="478" spans="1:43" ht="17.2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</row>
    <row r="479" spans="1:43" ht="17.2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</row>
    <row r="480" spans="1:43" ht="17.2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</row>
    <row r="481" spans="1:43" ht="17.2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</row>
    <row r="482" spans="1:43" ht="17.2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</row>
    <row r="483" spans="1:43" ht="17.2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</row>
    <row r="484" spans="1:43" ht="17.2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</row>
    <row r="485" spans="1:43" ht="17.2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</row>
    <row r="486" spans="1:43" ht="17.2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</row>
    <row r="487" spans="1:43" ht="17.2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</row>
    <row r="488" spans="1:43" ht="17.2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</row>
    <row r="489" spans="1:43" ht="17.2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</row>
    <row r="490" spans="1:43" ht="17.2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</row>
    <row r="491" spans="1:43" ht="17.2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</row>
    <row r="492" spans="1:43" ht="17.2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</row>
    <row r="493" spans="1:43" ht="17.2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</row>
    <row r="494" spans="1:43" ht="17.2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</row>
    <row r="495" spans="1:43" ht="17.2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</row>
    <row r="496" spans="1:43" ht="17.2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</row>
    <row r="497" spans="1:43" ht="17.2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</row>
    <row r="498" spans="1:43" ht="17.2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</row>
    <row r="499" spans="1:43" ht="17.2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</row>
    <row r="500" spans="1:43" ht="17.2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</row>
    <row r="501" spans="1:43" ht="17.2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</row>
    <row r="502" spans="1:43" ht="17.2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</row>
    <row r="503" spans="1:43" ht="17.2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</row>
    <row r="504" spans="1:43" ht="17.2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</row>
    <row r="505" spans="1:43" ht="17.2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</row>
    <row r="506" spans="1:43" ht="17.2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</row>
    <row r="507" spans="1:43" ht="17.2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</row>
    <row r="508" spans="1:43" ht="17.2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</row>
    <row r="509" spans="1:43" ht="17.2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</row>
    <row r="510" spans="1:43" ht="17.2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</row>
    <row r="511" spans="1:43" ht="17.2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</row>
    <row r="512" spans="1:43" ht="17.2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</row>
    <row r="513" spans="1:43" ht="17.2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</row>
    <row r="514" spans="1:43" ht="17.2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</row>
    <row r="515" spans="1:43" ht="17.2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</row>
    <row r="516" spans="1:43" ht="17.2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</row>
    <row r="517" spans="1:43" ht="17.2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</row>
    <row r="518" spans="1:43" ht="17.2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</row>
    <row r="519" spans="1:43" ht="17.2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</row>
    <row r="520" spans="1:43" ht="17.2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</row>
    <row r="521" spans="1:43" ht="17.2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</row>
    <row r="522" spans="1:43" ht="17.2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</row>
    <row r="523" spans="1:43" ht="17.2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</row>
    <row r="524" spans="1:43" ht="17.2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</row>
    <row r="525" spans="1:43" ht="17.2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</row>
    <row r="526" spans="1:43" ht="17.2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</row>
    <row r="527" spans="1:43" ht="17.2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</row>
    <row r="528" spans="1:43" ht="17.2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</row>
    <row r="529" spans="1:43" ht="17.2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</row>
    <row r="530" spans="1:43" ht="17.2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</row>
    <row r="531" spans="1:43" ht="17.2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</row>
    <row r="532" spans="1:43" ht="17.2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</row>
    <row r="533" spans="1:43" ht="17.2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</row>
    <row r="534" spans="1:43" ht="17.2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</row>
    <row r="535" spans="1:43" ht="17.2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</row>
    <row r="536" spans="1:43" ht="17.2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</row>
    <row r="537" spans="1:43" ht="17.2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</row>
    <row r="538" spans="1:43" ht="17.2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</row>
    <row r="539" spans="1:43" ht="17.2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</row>
    <row r="540" spans="1:43" ht="17.2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</row>
    <row r="541" spans="1:43" ht="17.2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</row>
    <row r="542" spans="1:43" ht="17.2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</row>
    <row r="543" spans="1:43" ht="17.2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</row>
    <row r="544" spans="1:43" ht="17.2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</row>
    <row r="545" spans="1:43" ht="17.2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</row>
    <row r="546" spans="1:43" ht="17.2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</row>
    <row r="547" spans="1:43" ht="17.2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</row>
    <row r="548" spans="1:43" ht="17.2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</row>
    <row r="549" spans="1:43" ht="17.2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</row>
    <row r="550" spans="1:43" ht="17.2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</row>
    <row r="551" spans="1:43" ht="17.2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</row>
    <row r="552" spans="1:43" ht="17.2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</row>
    <row r="553" spans="1:43" ht="17.2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</row>
    <row r="554" spans="1:43" ht="17.2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</row>
    <row r="555" spans="1:43" ht="17.2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</row>
    <row r="556" spans="1:43" ht="17.2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</row>
    <row r="557" spans="1:43" ht="17.2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</row>
    <row r="558" spans="1:43" ht="17.2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</row>
    <row r="559" spans="1:43" ht="17.2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</row>
    <row r="560" spans="1:43" ht="17.2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</row>
    <row r="561" spans="1:43" ht="17.2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</row>
    <row r="562" spans="1:43" ht="17.2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</row>
    <row r="563" spans="1:43" ht="17.2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</row>
    <row r="564" spans="1:43" ht="17.2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</row>
    <row r="565" spans="1:43" ht="17.2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</row>
    <row r="566" spans="1:43" ht="17.2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</row>
    <row r="567" spans="1:43" ht="17.2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</row>
    <row r="568" spans="1:43" ht="17.2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</row>
    <row r="569" spans="1:43" ht="17.2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</row>
    <row r="570" spans="1:43" ht="17.2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</row>
    <row r="571" spans="1:43" ht="17.2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</row>
    <row r="572" spans="1:43" ht="17.2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</row>
    <row r="573" spans="1:43" ht="17.2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</row>
    <row r="574" spans="1:43" ht="17.2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</row>
    <row r="575" spans="1:43" ht="17.2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</row>
    <row r="576" spans="1:43" ht="17.2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</row>
    <row r="577" spans="1:43" ht="17.2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</row>
    <row r="578" spans="1:43" ht="17.2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</row>
    <row r="579" spans="1:43" ht="17.2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</row>
    <row r="580" spans="1:43" ht="17.2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</row>
    <row r="581" spans="1:43" ht="17.2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</row>
    <row r="582" spans="1:43" ht="17.2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</row>
    <row r="583" spans="1:43" ht="17.2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</row>
    <row r="584" spans="1:43" ht="17.2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</row>
    <row r="585" spans="1:43" ht="17.2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</row>
    <row r="586" spans="1:43" ht="17.2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</row>
    <row r="587" spans="1:43" ht="17.2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</row>
    <row r="588" spans="1:43" ht="17.2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</row>
    <row r="589" spans="1:43" ht="17.2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</row>
    <row r="590" spans="1:43" ht="17.2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</row>
    <row r="591" spans="1:43" ht="17.2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</row>
    <row r="592" spans="1:43" ht="17.2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</row>
    <row r="593" spans="1:43" ht="17.2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</row>
    <row r="594" spans="1:43" ht="17.2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</row>
    <row r="595" spans="1:43" ht="17.2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</row>
    <row r="596" spans="1:43" ht="17.2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</row>
    <row r="597" spans="1:43" ht="17.2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</row>
    <row r="598" spans="1:43" ht="17.2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</row>
    <row r="599" spans="1:43" ht="17.2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</row>
    <row r="600" spans="1:43" ht="17.2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</row>
    <row r="601" spans="1:43" ht="17.2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</row>
    <row r="602" spans="1:43" ht="17.2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</row>
    <row r="603" spans="1:43" ht="17.2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</row>
    <row r="604" spans="1:43" ht="17.2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</row>
    <row r="605" spans="1:43" ht="17.2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</row>
    <row r="606" spans="1:43" ht="17.2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</row>
    <row r="607" spans="1:43" ht="17.2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</row>
    <row r="608" spans="1:43" ht="17.2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</row>
    <row r="609" spans="1:43" ht="17.2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</row>
    <row r="610" spans="1:43" ht="17.2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</row>
    <row r="611" spans="1:43" ht="17.2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</row>
    <row r="612" spans="1:43" ht="17.2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</row>
    <row r="613" spans="1:43" ht="17.2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</row>
    <row r="614" spans="1:43" ht="17.2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</row>
    <row r="615" spans="1:43" ht="17.2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</row>
    <row r="616" spans="1:43" ht="17.2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</row>
    <row r="617" spans="1:43" ht="17.2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</row>
    <row r="618" spans="1:43" ht="17.2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</row>
    <row r="619" spans="1:43" ht="17.2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</row>
    <row r="620" spans="1:43" ht="17.2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</row>
    <row r="621" spans="1:43" ht="17.2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</row>
    <row r="622" spans="1:43" ht="17.2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</row>
    <row r="623" spans="1:43" ht="17.2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</row>
    <row r="624" spans="1:43" ht="17.2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</row>
    <row r="625" spans="1:43" ht="17.2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</row>
    <row r="626" spans="1:43" ht="17.2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</row>
    <row r="627" spans="1:43" ht="17.2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</row>
    <row r="628" spans="1:43" ht="17.2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</row>
    <row r="629" spans="1:43" ht="17.2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</row>
    <row r="630" spans="1:43" ht="17.2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</row>
    <row r="631" spans="1:43" ht="17.2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</row>
    <row r="632" spans="1:43" ht="17.2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</row>
    <row r="633" spans="1:43" ht="17.2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</row>
    <row r="634" spans="1:43" ht="17.2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</row>
    <row r="635" spans="1:43" ht="17.2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</row>
    <row r="636" spans="1:43" ht="17.2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</row>
    <row r="637" spans="1:43" ht="17.2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</row>
    <row r="638" spans="1:43" ht="17.2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</row>
    <row r="639" spans="1:43" ht="17.2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</row>
    <row r="640" spans="1:43" ht="17.2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</row>
    <row r="641" spans="1:43" ht="17.2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</row>
    <row r="642" spans="1:43" ht="17.2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</row>
    <row r="643" spans="1:43" ht="17.2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</row>
    <row r="644" spans="1:43" ht="17.2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</row>
    <row r="645" spans="1:43" ht="17.2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</row>
    <row r="646" spans="1:43" ht="17.2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</row>
    <row r="647" spans="1:43" ht="17.2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</row>
    <row r="648" spans="1:43" ht="17.2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</row>
    <row r="649" spans="1:43" ht="17.2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</row>
    <row r="650" spans="1:43" ht="17.2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</row>
    <row r="651" spans="1:43" ht="17.2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</row>
    <row r="652" spans="1:43" ht="17.2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</row>
    <row r="653" spans="1:43" ht="17.2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</row>
    <row r="654" spans="1:43" ht="17.2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</row>
    <row r="655" spans="1:43" ht="17.2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</row>
    <row r="656" spans="1:43" ht="17.2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</row>
    <row r="657" spans="1:43" ht="17.2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</row>
    <row r="658" spans="1:43" ht="17.2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</row>
    <row r="659" spans="1:43" ht="17.2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</row>
    <row r="660" spans="1:43" ht="17.2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</row>
    <row r="661" spans="1:43" ht="17.2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</row>
    <row r="662" spans="1:43" ht="17.2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</row>
    <row r="663" spans="1:43" ht="17.2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</row>
    <row r="664" spans="1:43" ht="17.2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</row>
    <row r="665" spans="1:43" ht="17.2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</row>
    <row r="666" spans="1:43" ht="17.2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</row>
    <row r="667" spans="1:43" ht="17.2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</row>
    <row r="668" spans="1:43" ht="17.2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</row>
    <row r="669" spans="1:43" ht="17.2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</row>
    <row r="670" spans="1:43" ht="17.2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</row>
    <row r="671" spans="1:43" ht="17.2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</row>
    <row r="672" spans="1:43" ht="17.2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</row>
    <row r="673" spans="1:43" ht="17.2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</row>
    <row r="674" spans="1:43" ht="17.2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</row>
    <row r="675" spans="1:43" ht="17.2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</row>
    <row r="676" spans="1:43" ht="17.2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</row>
    <row r="677" spans="1:43" ht="17.2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</row>
    <row r="678" spans="1:43" ht="17.2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</row>
    <row r="679" spans="1:43" ht="17.2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</row>
    <row r="680" spans="1:43" ht="17.2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</row>
    <row r="681" spans="1:43" ht="17.2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</row>
    <row r="682" spans="1:43" ht="17.2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</row>
    <row r="683" spans="1:43" ht="17.2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</row>
    <row r="684" spans="1:43" ht="17.2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</row>
    <row r="685" spans="1:43" ht="17.2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</row>
    <row r="686" spans="1:43" ht="17.2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</row>
    <row r="687" spans="1:43" ht="17.2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</row>
    <row r="688" spans="1:43" ht="17.2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</row>
    <row r="689" spans="1:43" ht="17.2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</row>
    <row r="690" spans="1:43" ht="17.2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</row>
    <row r="691" spans="1:43" ht="17.2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</row>
    <row r="692" spans="1:43" ht="17.2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</row>
    <row r="693" spans="1:43" ht="17.2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</row>
    <row r="694" spans="1:43" ht="17.2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</row>
    <row r="695" spans="1:43" ht="17.2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</row>
    <row r="696" spans="1:43" ht="17.2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</row>
    <row r="697" spans="1:43" ht="17.2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</row>
    <row r="698" spans="1:43" ht="17.2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</row>
    <row r="699" spans="1:43" ht="17.2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</row>
    <row r="700" spans="1:43" ht="17.2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</row>
    <row r="701" spans="1:43" ht="17.2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</row>
    <row r="702" spans="1:43" ht="17.2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</row>
    <row r="703" spans="1:43" ht="17.2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</row>
    <row r="704" spans="1:43" ht="17.2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</row>
    <row r="705" spans="1:43" ht="17.2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</row>
    <row r="706" spans="1:43" ht="17.2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</row>
    <row r="707" spans="1:43" ht="17.2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</row>
    <row r="708" spans="1:43" ht="17.2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</row>
    <row r="709" spans="1:43" ht="17.2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</row>
    <row r="710" spans="1:43" ht="17.2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</row>
    <row r="711" spans="1:43" ht="17.2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</row>
    <row r="712" spans="1:43" ht="17.2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</row>
    <row r="713" spans="1:43" ht="17.2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</row>
    <row r="714" spans="1:43" ht="17.2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</row>
    <row r="715" spans="1:43" ht="17.2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</row>
    <row r="716" spans="1:43" ht="17.2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</row>
    <row r="717" spans="1:43" ht="17.2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</row>
    <row r="718" spans="1:43" ht="17.2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</row>
    <row r="719" spans="1:43" ht="17.2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</row>
    <row r="720" spans="1:43" ht="17.2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</row>
    <row r="721" spans="1:43" ht="17.2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</row>
    <row r="722" spans="1:43" ht="17.2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</row>
    <row r="723" spans="1:43" ht="17.2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</row>
    <row r="724" spans="1:43" ht="17.2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</row>
    <row r="725" spans="1:43" ht="17.2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</row>
    <row r="726" spans="1:43" ht="17.2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</row>
    <row r="727" spans="1:43" ht="17.2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</row>
    <row r="728" spans="1:43" ht="17.2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</row>
    <row r="729" spans="1:43" ht="17.2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</row>
    <row r="730" spans="1:43" ht="17.2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</row>
    <row r="731" spans="1:43" ht="17.2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</row>
    <row r="732" spans="1:43" ht="17.2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</row>
    <row r="733" spans="1:43" ht="17.2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</row>
    <row r="734" spans="1:43" ht="17.2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</row>
    <row r="735" spans="1:43" ht="17.2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</row>
    <row r="736" spans="1:43" ht="17.2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</row>
    <row r="737" spans="1:43" ht="17.2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</row>
    <row r="738" spans="1:43" ht="17.2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</row>
    <row r="739" spans="1:43" ht="17.2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</row>
    <row r="740" spans="1:43" ht="17.2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</row>
    <row r="741" spans="1:43" ht="17.2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</row>
    <row r="742" spans="1:43" ht="17.2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</row>
    <row r="743" spans="1:43" ht="17.2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</row>
    <row r="744" spans="1:43" ht="17.2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</row>
    <row r="745" spans="1:43" ht="17.2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</row>
    <row r="746" spans="1:43" ht="17.2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</row>
    <row r="747" spans="1:43" ht="17.2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</row>
    <row r="748" spans="1:43" ht="17.2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</row>
    <row r="749" spans="1:43" ht="17.2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</row>
    <row r="750" spans="1:43" ht="17.2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</row>
    <row r="751" spans="1:43" ht="17.2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</row>
    <row r="752" spans="1:43" ht="17.2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</row>
    <row r="753" spans="1:43" ht="17.2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</row>
    <row r="754" spans="1:43" ht="17.2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</row>
    <row r="755" spans="1:43" ht="17.2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</row>
    <row r="756" spans="1:43" ht="17.2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</row>
    <row r="757" spans="1:43" ht="17.2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</row>
    <row r="758" spans="1:43" ht="17.2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</row>
    <row r="759" spans="1:43" ht="17.2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</row>
    <row r="760" spans="1:43" ht="17.2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</row>
    <row r="761" spans="1:43" ht="17.2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</row>
    <row r="762" spans="1:43" ht="17.2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</row>
    <row r="763" spans="1:43" ht="17.2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</row>
    <row r="764" spans="1:43" ht="17.2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</row>
    <row r="765" spans="1:43" ht="17.2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</row>
    <row r="766" spans="1:43" ht="17.2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</row>
    <row r="767" spans="1:43" ht="17.2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</row>
    <row r="768" spans="1:43" ht="17.2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</row>
    <row r="769" spans="1:43" ht="17.2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</row>
    <row r="770" spans="1:43" ht="17.2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</row>
    <row r="771" spans="1:43" ht="17.2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</row>
    <row r="772" spans="1:43" ht="17.2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</row>
    <row r="773" spans="1:43" ht="17.2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</row>
    <row r="774" spans="1:43" ht="17.2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</row>
    <row r="775" spans="1:43" ht="17.2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</row>
    <row r="776" spans="1:43" ht="17.2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</row>
    <row r="777" spans="1:43" ht="17.2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</row>
    <row r="778" spans="1:43" ht="17.2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</row>
    <row r="779" spans="1:43" ht="17.2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</row>
    <row r="780" spans="1:43" ht="17.2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</row>
    <row r="781" spans="1:43" ht="17.2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</row>
    <row r="782" spans="1:43" ht="17.2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</row>
    <row r="783" spans="1:43" ht="17.2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</row>
    <row r="784" spans="1:43" ht="17.2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</row>
    <row r="785" spans="1:43" ht="17.2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</row>
    <row r="786" spans="1:43" ht="17.2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</row>
    <row r="787" spans="1:43" ht="17.2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</row>
    <row r="788" spans="1:43" ht="17.2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</row>
    <row r="789" spans="1:43" ht="17.2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</row>
    <row r="790" spans="1:43" ht="17.2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</row>
    <row r="791" spans="1:43" ht="17.2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</row>
    <row r="792" spans="1:43" ht="17.2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</row>
    <row r="793" spans="1:43" ht="17.2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</row>
    <row r="794" spans="1:43" ht="17.2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</row>
    <row r="795" spans="1:43" ht="17.2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</row>
    <row r="796" spans="1:43" ht="17.2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</row>
    <row r="797" spans="1:43" ht="17.2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</row>
    <row r="798" spans="1:43" ht="17.2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</row>
    <row r="799" spans="1:43" ht="17.2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</row>
    <row r="800" spans="1:43" ht="17.2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</row>
    <row r="801" spans="1:43" ht="17.2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</row>
    <row r="802" spans="1:43" ht="17.2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</row>
    <row r="803" spans="1:43" ht="17.2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</row>
    <row r="804" spans="1:43" ht="17.2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</row>
    <row r="805" spans="1:43" ht="17.2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</row>
    <row r="806" spans="1:43" ht="17.2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</row>
    <row r="807" spans="1:43" ht="17.2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</row>
    <row r="808" spans="1:43" ht="17.2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</row>
    <row r="809" spans="1:43" ht="17.2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</row>
    <row r="810" spans="1:43" ht="17.2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</row>
    <row r="811" spans="1:43" ht="17.2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</row>
    <row r="812" spans="1:43" ht="17.2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</row>
    <row r="813" spans="1:43" ht="17.2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</row>
    <row r="814" spans="1:43" ht="17.2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</row>
    <row r="815" spans="1:43" ht="17.2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</row>
    <row r="816" spans="1:43" ht="17.2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</row>
    <row r="817" spans="1:43" ht="17.2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</row>
    <row r="818" spans="1:43" ht="17.2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</row>
    <row r="819" spans="1:43" ht="17.2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</row>
    <row r="820" spans="1:43" ht="17.2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</row>
    <row r="821" spans="1:43" ht="17.2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</row>
    <row r="822" spans="1:43" ht="17.2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</row>
    <row r="823" spans="1:43" ht="17.2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</row>
    <row r="824" spans="1:43" ht="17.2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</row>
    <row r="825" spans="1:43" ht="17.2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</row>
    <row r="826" spans="1:43" ht="17.2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</row>
    <row r="827" spans="1:43" ht="17.2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</row>
    <row r="828" spans="1:43" ht="17.2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</row>
    <row r="829" spans="1:43" ht="17.2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</row>
    <row r="830" spans="1:43" ht="17.2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</row>
    <row r="831" spans="1:43" ht="17.2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</row>
    <row r="832" spans="1:43" ht="17.2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</row>
    <row r="833" spans="1:43" ht="17.2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</row>
    <row r="834" spans="1:43" ht="17.2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</row>
    <row r="835" spans="1:43" ht="17.2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</row>
    <row r="836" spans="1:43" ht="17.2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</row>
    <row r="837" spans="1:43" ht="17.2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</row>
    <row r="838" spans="1:43" ht="17.2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</row>
    <row r="839" spans="1:43" ht="17.2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</row>
    <row r="840" spans="1:43" ht="17.2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</row>
    <row r="841" spans="1:43" ht="17.2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</row>
    <row r="842" spans="1:43" ht="17.2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</row>
    <row r="843" spans="1:43" ht="17.2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</row>
    <row r="844" spans="1:43" ht="17.2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</row>
    <row r="845" spans="1:43" ht="17.2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</row>
    <row r="846" spans="1:43" ht="17.2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</row>
    <row r="847" spans="1:43" ht="17.2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</row>
    <row r="848" spans="1:43" ht="17.2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</row>
    <row r="849" spans="1:43" ht="17.2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</row>
    <row r="850" spans="1:43" ht="17.2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</row>
    <row r="851" spans="1:43" ht="17.2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</row>
    <row r="852" spans="1:43" ht="17.2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</row>
    <row r="853" spans="1:43" ht="17.2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</row>
    <row r="854" spans="1:43" ht="17.2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</row>
    <row r="855" spans="1:43" ht="17.2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</row>
    <row r="856" spans="1:43" ht="17.2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</row>
    <row r="857" spans="1:43" ht="17.2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</row>
    <row r="858" spans="1:43" ht="17.2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</row>
    <row r="859" spans="1:43" ht="17.2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</row>
    <row r="860" spans="1:43" ht="17.2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</row>
    <row r="861" spans="1:43" ht="17.2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</row>
    <row r="862" spans="1:43" ht="17.2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</row>
    <row r="863" spans="1:43" ht="17.2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</row>
    <row r="864" spans="1:43" ht="17.2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</row>
    <row r="865" spans="1:43" ht="17.2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</row>
    <row r="866" spans="1:43" ht="17.2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</row>
    <row r="867" spans="1:43" ht="17.2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</row>
    <row r="868" spans="1:43" ht="17.2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</row>
    <row r="869" spans="1:43" ht="17.2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</row>
    <row r="870" spans="1:43" ht="17.2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</row>
    <row r="871" spans="1:43" ht="17.2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</row>
    <row r="872" spans="1:43" ht="17.2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</row>
    <row r="873" spans="1:43" ht="17.2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</row>
    <row r="874" spans="1:43" ht="17.2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</row>
    <row r="875" spans="1:43" ht="17.2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</row>
    <row r="876" spans="1:43" ht="17.2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</row>
    <row r="877" spans="1:43" ht="17.2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</row>
    <row r="878" spans="1:43" ht="17.2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</row>
    <row r="879" spans="1:43" ht="17.2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</row>
    <row r="880" spans="1:43" ht="17.2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</row>
    <row r="881" spans="1:43" ht="17.2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</row>
    <row r="882" spans="1:43" ht="17.2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</row>
    <row r="883" spans="1:43" ht="17.2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</row>
    <row r="884" spans="1:43" ht="17.2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</row>
    <row r="885" spans="1:43" ht="17.2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</row>
    <row r="886" spans="1:43" ht="17.2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</row>
    <row r="887" spans="1:43" ht="17.2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</row>
    <row r="888" spans="1:43" ht="17.2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</row>
    <row r="889" spans="1:43" ht="17.2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</row>
    <row r="890" spans="1:43" ht="17.2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</row>
    <row r="891" spans="1:43" ht="17.2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</row>
    <row r="892" spans="1:43" ht="17.2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</row>
    <row r="893" spans="1:43" ht="17.2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</row>
    <row r="894" spans="1:43" ht="17.2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</row>
    <row r="895" spans="1:43" ht="17.2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</row>
    <row r="896" spans="1:43" ht="17.2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</row>
    <row r="897" spans="1:43" ht="17.2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</row>
    <row r="898" spans="1:43" ht="17.2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</row>
    <row r="899" spans="1:43" ht="17.2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</row>
    <row r="900" spans="1:43" ht="17.2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</row>
    <row r="901" spans="1:43" ht="17.2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</row>
    <row r="902" spans="1:43" ht="17.2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</row>
    <row r="903" spans="1:43" ht="17.2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</row>
    <row r="904" spans="1:43" ht="17.2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</row>
    <row r="905" spans="1:43" ht="17.2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</row>
    <row r="906" spans="1:43" ht="17.2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</row>
    <row r="907" spans="1:43" ht="17.2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</row>
    <row r="908" spans="1:43" ht="17.2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</row>
    <row r="909" spans="1:43" ht="17.2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</row>
    <row r="910" spans="1:43" ht="17.2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</row>
    <row r="911" spans="1:43" ht="17.2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</row>
    <row r="912" spans="1:43" ht="17.2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</row>
    <row r="913" spans="1:43" ht="17.2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</row>
    <row r="914" spans="1:43" ht="17.2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</row>
    <row r="915" spans="1:43" ht="17.2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</row>
    <row r="916" spans="1:43" ht="17.2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</row>
    <row r="917" spans="1:43" ht="17.2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</row>
    <row r="918" spans="1:43" ht="17.2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</row>
    <row r="919" spans="1:43" ht="17.2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</row>
    <row r="920" spans="1:43" ht="17.2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</row>
    <row r="921" spans="1:43" ht="17.2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</row>
    <row r="922" spans="1:43" ht="17.2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</row>
    <row r="923" spans="1:43" ht="17.2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</row>
    <row r="924" spans="1:43" ht="17.2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</row>
    <row r="925" spans="1:43" ht="17.2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</row>
    <row r="926" spans="1:43" ht="17.2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</row>
    <row r="927" spans="1:43" ht="17.2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</row>
    <row r="928" spans="1:43" ht="17.2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</row>
    <row r="929" spans="1:43" ht="17.2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</row>
    <row r="930" spans="1:43" ht="17.2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</row>
    <row r="931" spans="1:43" ht="17.2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</row>
    <row r="932" spans="1:43" ht="17.2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</row>
    <row r="933" spans="1:43" ht="17.2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</row>
    <row r="934" spans="1:43" ht="17.2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</row>
    <row r="935" spans="1:43" ht="17.2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</row>
    <row r="936" spans="1:43" ht="17.2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</row>
    <row r="937" spans="1:43" ht="17.2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</row>
    <row r="938" spans="1:43" ht="17.2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</row>
    <row r="939" spans="1:43" ht="17.2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</row>
    <row r="940" spans="1:43" ht="17.2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</row>
    <row r="941" spans="1:43" ht="17.2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</row>
    <row r="942" spans="1:43" ht="17.2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</row>
    <row r="943" spans="1:43" ht="17.2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</row>
    <row r="944" spans="1:43" ht="17.2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</row>
    <row r="945" spans="1:43" ht="17.2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</row>
    <row r="946" spans="1:43" ht="17.2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</row>
    <row r="947" spans="1:43" ht="17.2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</row>
    <row r="948" spans="1:43" ht="17.2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</row>
    <row r="949" spans="1:43" ht="17.2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</row>
    <row r="950" spans="1:43" ht="17.2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</row>
    <row r="951" spans="1:43" ht="17.2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</row>
    <row r="952" spans="1:43" ht="17.2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</row>
    <row r="953" spans="1:43" ht="17.2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</row>
    <row r="954" spans="1:43" ht="17.2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</row>
    <row r="955" spans="1:43" ht="17.2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</row>
    <row r="956" spans="1:43" ht="17.2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</row>
    <row r="957" spans="1:43" ht="17.2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</row>
    <row r="958" spans="1:43" ht="17.2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</row>
    <row r="959" spans="1:43" ht="17.2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</row>
    <row r="960" spans="1:43" ht="17.2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</row>
    <row r="961" spans="1:43" ht="17.2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</row>
    <row r="962" spans="1:43" ht="17.2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</row>
    <row r="963" spans="1:43" ht="17.2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</row>
    <row r="964" spans="1:43" ht="17.2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</row>
    <row r="965" spans="1:43" ht="17.2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</row>
    <row r="966" spans="1:43" ht="17.2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</row>
    <row r="967" spans="1:43" ht="17.2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</row>
    <row r="968" spans="1:43" ht="17.2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</row>
    <row r="969" spans="1:43" ht="17.2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</row>
    <row r="970" spans="1:43" ht="17.2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</row>
    <row r="971" spans="1:43" ht="17.2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</row>
    <row r="972" spans="1:43" ht="17.2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</row>
    <row r="973" spans="1:43" ht="17.2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</row>
    <row r="974" spans="1:43" ht="17.2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</row>
    <row r="975" spans="1:43" ht="17.2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</row>
    <row r="976" spans="1:43" ht="17.2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</row>
    <row r="977" spans="1:43" ht="17.2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</row>
    <row r="978" spans="1:43" ht="17.2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</row>
    <row r="979" spans="1:43" ht="17.2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</row>
    <row r="980" spans="1:43" ht="17.2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</row>
    <row r="981" spans="1:43" ht="17.2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</row>
    <row r="982" spans="1:43" ht="17.2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</row>
    <row r="983" spans="1:43" ht="17.2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</row>
    <row r="984" spans="1:43" ht="17.2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</row>
    <row r="985" spans="1:43" ht="17.2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</row>
    <row r="986" spans="1:43" ht="17.2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</row>
    <row r="987" spans="1:43" ht="17.2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</row>
    <row r="988" spans="1:43" ht="17.2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</row>
    <row r="989" spans="1:43" ht="17.2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</row>
    <row r="990" spans="1:43" ht="17.2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</row>
    <row r="991" spans="1:43" ht="17.2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</row>
    <row r="992" spans="1:43" ht="17.2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</row>
    <row r="993" spans="1:43" ht="17.2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</row>
    <row r="994" spans="1:43" ht="17.2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</row>
    <row r="995" spans="1:43" ht="17.2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</row>
    <row r="996" spans="1:43" ht="17.2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</row>
    <row r="997" spans="1:43" ht="17.2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</row>
    <row r="998" spans="1:43" ht="17.2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</row>
    <row r="999" spans="1:43" ht="17.2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</row>
    <row r="1000" spans="1:43" ht="17.2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</row>
    <row r="1001" spans="1:43" ht="17.25" customHeight="1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</row>
    <row r="1002" spans="1:43" ht="17.25" customHeight="1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</row>
    <row r="1003" spans="1:43" ht="17.25" customHeight="1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</row>
    <row r="1004" spans="1:43" ht="17.25" customHeight="1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</row>
    <row r="1005" spans="1:43" ht="17.25" customHeight="1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</row>
    <row r="1006" spans="1:43" ht="17.25" customHeight="1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</row>
    <row r="1007" spans="1:43" ht="17.25" customHeight="1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</row>
    <row r="1008" spans="1:43" ht="17.25" customHeight="1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</row>
    <row r="1009" spans="1:43" ht="17.25" customHeight="1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</row>
    <row r="1010" spans="1:43" ht="17.25" customHeight="1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</row>
    <row r="1011" spans="1:43" ht="17.25" customHeight="1" x14ac:dyDescent="0.2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</row>
    <row r="1012" spans="1:43" ht="17.25" customHeight="1" x14ac:dyDescent="0.2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</row>
    <row r="1013" spans="1:43" ht="17.25" customHeight="1" x14ac:dyDescent="0.25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</row>
    <row r="1014" spans="1:43" ht="17.25" customHeight="1" x14ac:dyDescent="0.25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</row>
    <row r="1015" spans="1:43" ht="17.25" customHeight="1" x14ac:dyDescent="0.2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</row>
    <row r="1016" spans="1:43" ht="17.25" customHeight="1" x14ac:dyDescent="0.25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</row>
    <row r="1017" spans="1:43" ht="17.25" customHeight="1" x14ac:dyDescent="0.25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</row>
    <row r="1018" spans="1:43" ht="17.25" customHeight="1" x14ac:dyDescent="0.25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</row>
    <row r="1019" spans="1:43" ht="17.25" customHeight="1" x14ac:dyDescent="0.25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</row>
    <row r="1020" spans="1:43" ht="17.25" customHeight="1" x14ac:dyDescent="0.25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</row>
    <row r="1021" spans="1:43" ht="17.25" customHeight="1" x14ac:dyDescent="0.25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</row>
    <row r="1022" spans="1:43" ht="17.25" customHeight="1" x14ac:dyDescent="0.25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</row>
    <row r="1023" spans="1:43" ht="17.25" customHeight="1" x14ac:dyDescent="0.25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</row>
    <row r="1024" spans="1:43" ht="17.25" customHeight="1" x14ac:dyDescent="0.25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</row>
    <row r="1025" spans="1:43" ht="17.25" customHeight="1" x14ac:dyDescent="0.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</row>
    <row r="1026" spans="1:43" ht="17.25" customHeight="1" x14ac:dyDescent="0.25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</row>
    <row r="1027" spans="1:43" ht="17.25" customHeight="1" x14ac:dyDescent="0.25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</row>
    <row r="1028" spans="1:43" ht="17.25" customHeight="1" x14ac:dyDescent="0.25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</row>
    <row r="1029" spans="1:43" ht="17.25" customHeight="1" x14ac:dyDescent="0.25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</row>
    <row r="1030" spans="1:43" ht="17.25" customHeight="1" x14ac:dyDescent="0.25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</row>
    <row r="1031" spans="1:43" ht="17.25" customHeight="1" x14ac:dyDescent="0.25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</row>
    <row r="1032" spans="1:43" ht="17.25" customHeight="1" x14ac:dyDescent="0.25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</row>
    <row r="1033" spans="1:43" ht="17.25" customHeight="1" x14ac:dyDescent="0.25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</row>
    <row r="1034" spans="1:43" ht="17.25" customHeight="1" x14ac:dyDescent="0.25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</row>
    <row r="1035" spans="1:43" ht="17.25" customHeight="1" x14ac:dyDescent="0.2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</row>
    <row r="1036" spans="1:43" ht="17.25" customHeight="1" x14ac:dyDescent="0.25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</row>
    <row r="1037" spans="1:43" ht="17.25" customHeight="1" x14ac:dyDescent="0.25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</row>
    <row r="1038" spans="1:43" ht="17.25" customHeight="1" x14ac:dyDescent="0.25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</row>
    <row r="1039" spans="1:43" ht="17.25" customHeight="1" x14ac:dyDescent="0.25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</row>
    <row r="1040" spans="1:43" ht="17.25" customHeight="1" x14ac:dyDescent="0.25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</row>
  </sheetData>
  <sheetProtection sheet="1" objects="1" scenarios="1"/>
  <mergeCells count="73">
    <mergeCell ref="A107:A112"/>
    <mergeCell ref="B107:B110"/>
    <mergeCell ref="A113:A117"/>
    <mergeCell ref="B113:B115"/>
    <mergeCell ref="A120:A166"/>
    <mergeCell ref="B120:B125"/>
    <mergeCell ref="B126:B132"/>
    <mergeCell ref="B133:B145"/>
    <mergeCell ref="B146:B151"/>
    <mergeCell ref="B152:B157"/>
    <mergeCell ref="B158:B160"/>
    <mergeCell ref="B161:B164"/>
    <mergeCell ref="A87:A100"/>
    <mergeCell ref="B87:B92"/>
    <mergeCell ref="B93:B98"/>
    <mergeCell ref="A101:A106"/>
    <mergeCell ref="B101:B104"/>
    <mergeCell ref="A31:A86"/>
    <mergeCell ref="B31:B39"/>
    <mergeCell ref="B40:B45"/>
    <mergeCell ref="B46:B54"/>
    <mergeCell ref="B55:B59"/>
    <mergeCell ref="B60:B62"/>
    <mergeCell ref="B66:B70"/>
    <mergeCell ref="B71:B74"/>
    <mergeCell ref="B80:B84"/>
    <mergeCell ref="AC30:AE30"/>
    <mergeCell ref="AF30:AH30"/>
    <mergeCell ref="AI30:AK30"/>
    <mergeCell ref="AL30:AN30"/>
    <mergeCell ref="AO30:AQ30"/>
    <mergeCell ref="Z29:AB29"/>
    <mergeCell ref="A30:B30"/>
    <mergeCell ref="E30:G30"/>
    <mergeCell ref="H30:J30"/>
    <mergeCell ref="K30:M30"/>
    <mergeCell ref="N30:P30"/>
    <mergeCell ref="Q30:S30"/>
    <mergeCell ref="T30:V30"/>
    <mergeCell ref="W30:Y30"/>
    <mergeCell ref="Z30:AB30"/>
    <mergeCell ref="AO5:AQ6"/>
    <mergeCell ref="A7:B16"/>
    <mergeCell ref="A18:B27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3:AO3"/>
    <mergeCell ref="A5:B6"/>
    <mergeCell ref="C5:C6"/>
    <mergeCell ref="D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AF5:AH6"/>
    <mergeCell ref="AI5:AK6"/>
    <mergeCell ref="AL5:AN6"/>
  </mergeCells>
  <pageMargins left="0" right="0" top="0" bottom="0" header="0.511811023622047" footer="0.511811023622047"/>
  <pageSetup paperSize="9" scale="39"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W14"/>
  <sheetViews>
    <sheetView showGridLines="0" zoomScale="75" zoomScaleNormal="75" workbookViewId="0">
      <selection activeCell="G18" sqref="G18"/>
    </sheetView>
  </sheetViews>
  <sheetFormatPr defaultColWidth="8.5703125" defaultRowHeight="15" x14ac:dyDescent="0.25"/>
  <cols>
    <col min="11" max="11" width="5.28515625" customWidth="1"/>
    <col min="12" max="12" width="0.5703125" customWidth="1"/>
  </cols>
  <sheetData>
    <row r="2" spans="1:23" ht="28.5" x14ac:dyDescent="0.45">
      <c r="A2" s="643" t="s">
        <v>95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M2" s="644" t="s">
        <v>96</v>
      </c>
      <c r="N2" s="644"/>
      <c r="O2" s="644"/>
      <c r="P2" s="644"/>
      <c r="Q2" s="644"/>
      <c r="R2" s="644"/>
      <c r="S2" s="644"/>
      <c r="T2" s="644"/>
      <c r="U2" s="644"/>
      <c r="V2" s="644"/>
      <c r="W2" s="644"/>
    </row>
    <row r="11" spans="1:23" ht="12" customHeight="1" x14ac:dyDescent="0.25"/>
    <row r="13" spans="1:23" ht="15.75" customHeight="1" x14ac:dyDescent="0.25"/>
    <row r="14" spans="1:23" ht="15.75" customHeight="1" x14ac:dyDescent="0.25"/>
  </sheetData>
  <mergeCells count="2">
    <mergeCell ref="A2:K2"/>
    <mergeCell ref="M2:W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6660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33</vt:i4>
      </vt:variant>
    </vt:vector>
  </HeadingPairs>
  <TitlesOfParts>
    <vt:vector size="53" baseType="lpstr">
      <vt:lpstr>Curso Classif Desp.</vt:lpstr>
      <vt:lpstr>Mod. Controle de Gastos</vt:lpstr>
      <vt:lpstr>Mod. Orçamento Doméstico</vt:lpstr>
      <vt:lpstr>Controle de Gastos</vt:lpstr>
      <vt:lpstr>Instruções para preenchimento</vt:lpstr>
      <vt:lpstr>Orçamento Familiar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Orçado x Realizado</vt:lpstr>
      <vt:lpstr>INSS E IRRF</vt:lpstr>
      <vt:lpstr>Abr!Area_de_impressao</vt:lpstr>
      <vt:lpstr>Ago!Area_de_impressao</vt:lpstr>
      <vt:lpstr>'Controle de Gastos'!Area_de_impressao</vt:lpstr>
      <vt:lpstr>'Curso Classif Desp.'!Area_de_impressao</vt:lpstr>
      <vt:lpstr>Dez!Area_de_impressao</vt:lpstr>
      <vt:lpstr>Fev!Area_de_impressao</vt:lpstr>
      <vt:lpstr>Jan!Area_de_impressao</vt:lpstr>
      <vt:lpstr>Jul!Area_de_impressao</vt:lpstr>
      <vt:lpstr>Jun!Area_de_impressao</vt:lpstr>
      <vt:lpstr>Mai!Area_de_impressao</vt:lpstr>
      <vt:lpstr>Mar!Area_de_impressao</vt:lpstr>
      <vt:lpstr>'Mod. Controle de Gastos'!Area_de_impressao</vt:lpstr>
      <vt:lpstr>'Mod. Orçamento Doméstico'!Area_de_impressao</vt:lpstr>
      <vt:lpstr>Nov!Area_de_impressao</vt:lpstr>
      <vt:lpstr>'Orçado x Realizado'!Area_de_impressao</vt:lpstr>
      <vt:lpstr>'Orçamento Familiar'!Area_de_impressao</vt:lpstr>
      <vt:lpstr>Out!Area_de_impressao</vt:lpstr>
      <vt:lpstr>Set!Area_de_impressao</vt:lpstr>
      <vt:lpstr>Abr!Titulos_de_impressao</vt:lpstr>
      <vt:lpstr>Ago!Titulos_de_impressao</vt:lpstr>
      <vt:lpstr>Dez!Titulos_de_impressao</vt:lpstr>
      <vt:lpstr>Fev!Titulos_de_impressao</vt:lpstr>
      <vt:lpstr>Jan!Titulos_de_impressao</vt:lpstr>
      <vt:lpstr>Jul!Titulos_de_impressao</vt:lpstr>
      <vt:lpstr>Jun!Titulos_de_impressao</vt:lpstr>
      <vt:lpstr>Mai!Titulos_de_impressao</vt:lpstr>
      <vt:lpstr>Mar!Titulos_de_impressao</vt:lpstr>
      <vt:lpstr>'Mod. Orçamento Doméstico'!Titulos_de_impressao</vt:lpstr>
      <vt:lpstr>Nov!Titulos_de_impressao</vt:lpstr>
      <vt:lpstr>'Orçado x Realizado'!Titulos_de_impressao</vt:lpstr>
      <vt:lpstr>'Orçamento Familiar'!Titulos_de_impressao</vt:lpstr>
      <vt:lpstr>Out!Titulos_de_impressao</vt:lpstr>
      <vt:lpstr>Set!Titulos_de_impressao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Silvana Oliveira</dc:creator>
  <dc:description/>
  <cp:lastModifiedBy>Silvana Miranda</cp:lastModifiedBy>
  <cp:revision>88</cp:revision>
  <cp:lastPrinted>2019-11-22T17:57:22Z</cp:lastPrinted>
  <dcterms:created xsi:type="dcterms:W3CDTF">2018-04-25T17:18:51Z</dcterms:created>
  <dcterms:modified xsi:type="dcterms:W3CDTF">2026-03-12T15:25:58Z</dcterms:modified>
  <dc:language>pt-BR</dc:language>
</cp:coreProperties>
</file>