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9E478223-54CD-4B32-A205-EA6D776D0639}" xr6:coauthVersionLast="46" xr6:coauthVersionMax="46" xr10:uidLastSave="{00000000-0000-0000-0000-000000000000}"/>
  <bookViews>
    <workbookView xWindow="-90" yWindow="-90" windowWidth="19380" windowHeight="10380" activeTab="4" xr2:uid="{D0780601-15C0-441A-91EF-C09DCE388F2C}"/>
  </bookViews>
  <sheets>
    <sheet name="Start Here" sheetId="5" r:id="rId1"/>
    <sheet name="Risk Resources" sheetId="6" r:id="rId2"/>
    <sheet name="Inputs" sheetId="1" r:id="rId3"/>
    <sheet name="Decision Tree" sheetId="2" r:id="rId4"/>
    <sheet name="Change Log" sheetId="4" r:id="rId5"/>
    <sheet name="GNU GPL" sheetId="3" r:id="rId6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I14" i="2"/>
  <c r="A21" i="6"/>
  <c r="A25" i="5"/>
  <c r="A19" i="1"/>
  <c r="A56" i="2"/>
  <c r="K52" i="2" l="1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28" i="2"/>
  <c r="G24" i="2"/>
  <c r="K24" i="2" s="1"/>
  <c r="G26" i="2"/>
  <c r="I16" i="2"/>
  <c r="I8" i="2"/>
  <c r="G10" i="2"/>
  <c r="G4" i="2"/>
  <c r="E10" i="2"/>
  <c r="I6" i="2"/>
  <c r="I10" i="2" s="1"/>
  <c r="I18" i="2"/>
  <c r="G8" i="2"/>
  <c r="G2" i="2"/>
  <c r="A9" i="1"/>
  <c r="E8" i="2" s="1"/>
  <c r="E24" i="2" s="1"/>
  <c r="K22" i="2" s="1"/>
  <c r="K46" i="2" l="1"/>
  <c r="L23" i="2"/>
  <c r="K38" i="2"/>
  <c r="K26" i="2"/>
  <c r="L27" i="2" s="1"/>
  <c r="K30" i="2"/>
  <c r="L47" i="2"/>
  <c r="K34" i="2"/>
  <c r="K16" i="2"/>
  <c r="K44" i="2"/>
  <c r="L43" i="2" s="1"/>
  <c r="K20" i="2"/>
  <c r="K8" i="2"/>
  <c r="K32" i="2"/>
  <c r="K36" i="2"/>
  <c r="K40" i="2"/>
  <c r="K10" i="2"/>
  <c r="E50" i="2"/>
  <c r="K50" i="2" s="1"/>
  <c r="L51" i="2" s="1"/>
  <c r="K12" i="2"/>
  <c r="L11" i="2" s="1"/>
  <c r="G16" i="2"/>
  <c r="K14" i="2" s="1"/>
  <c r="K4" i="2"/>
  <c r="K2" i="2"/>
  <c r="K6" i="2"/>
  <c r="L15" i="2" l="1"/>
  <c r="L39" i="2"/>
  <c r="L31" i="2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<sst xmlns="http://schemas.openxmlformats.org/spreadsheetml/2006/main" count="680" uniqueCount="623">
  <si>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</si>
  <si>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</si>
  <si>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</si>
  <si>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</si>
  <si>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</si>
  <si>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</si>
  <si>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</si>
  <si>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</si>
  <si>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</si>
  <si>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</si>
  <si>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</si>
  <si>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</si>
  <si>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</si>
  <si>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</si>
  <si>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</si>
  <si>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</si>
  <si>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</si>
  <si>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</si>
  <si>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</si>
  <si>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</si>
  <si>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</si>
  <si>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</si>
  <si>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</si>
  <si>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</si>
  <si>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</si>
  <si>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</si>
  <si>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</si>
  <si>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</si>
  <si>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</si>
  <si>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</si>
  <si>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</si>
  <si>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</si>
  <si>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</si>
  <si>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</si>
  <si>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</si>
  <si>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</si>
  <si>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</si>
  <si>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</si>
  <si>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</si>
  <si>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</si>
  <si>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</si>
  <si>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</si>
  <si>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</si>
  <si>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</si>
  <si>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</si>
  <si>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</si>
  <si>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</si>
  <si>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</si>
  <si>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</si>
  <si>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</si>
  <si>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</si>
  <si>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</si>
  <si>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</si>
  <si>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</si>
  <si>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</si>
  <si>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</si>
  <si>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</si>
  <si>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</si>
  <si>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</si>
  <si>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</si>
  <si>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</si>
  <si>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</si>
  <si>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</si>
  <si>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</si>
  <si>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</si>
  <si>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</si>
  <si>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</si>
  <si>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</si>
  <si>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</si>
  <si>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</si>
  <si>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</si>
  <si>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</si>
  <si>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</si>
  <si>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</si>
  <si>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</si>
  <si>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</si>
  <si>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</si>
  <si>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</si>
  <si>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</si>
  <si>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</si>
  <si>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</si>
  <si>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</si>
  <si>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</si>
  <si>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</si>
  <si>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</si>
  <si>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</si>
  <si>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</si>
  <si>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</si>
  <si>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</si>
  <si>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</si>
  <si>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</si>
  <si>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</si>
  <si>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</si>
  <si>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</si>
  <si>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</si>
  <si>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</si>
  <si>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</si>
  <si>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</si>
  <si>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</si>
  <si>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</si>
  <si>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</si>
  <si>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</si>
  <si>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</si>
  <si>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</si>
  <si>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</si>
  <si>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</si>
  <si>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</si>
  <si>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</si>
  <si>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</si>
  <si>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</si>
  <si>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</si>
  <si>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</si>
  <si>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</si>
  <si>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</si>
  <si>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</si>
  <si>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</si>
  <si>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</si>
  <si>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</si>
  <si>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</si>
  <si>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</si>
  <si>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</si>
  <si>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</si>
  <si>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</si>
  <si>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</si>
  <si>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</si>
  <si>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</si>
  <si>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</si>
  <si>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</si>
  <si>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</si>
  <si>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</si>
  <si>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</si>
  <si>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</si>
  <si>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</si>
  <si>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</si>
  <si>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</si>
  <si>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</si>
  <si>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</si>
  <si>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</si>
  <si>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</si>
  <si>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</si>
  <si>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</si>
  <si>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</si>
  <si>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</si>
  <si>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</si>
  <si>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</si>
  <si>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</si>
  <si>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</si>
  <si>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</si>
  <si>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</si>
  <si>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</si>
  <si>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</si>
  <si>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</si>
  <si>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</si>
  <si>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</si>
  <si>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</si>
  <si>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</si>
  <si>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</si>
  <si>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</si>
  <si>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</si>
  <si>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</si>
  <si>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</si>
  <si>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</si>
  <si>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</si>
  <si>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</si>
  <si>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</si>
  <si>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</si>
  <si>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</si>
  <si>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</si>
  <si>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</si>
  <si>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</si>
  <si>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</si>
  <si>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</si>
  <si>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</si>
  <si>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</si>
  <si>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</si>
  <si>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</si>
  <si>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</si>
  <si>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</si>
  <si>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</si>
  <si>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</si>
  <si>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</si>
  <si>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</si>
  <si>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</si>
  <si>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</si>
  <si>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</si>
  <si>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</si>
  <si>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</si>
  <si>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</si>
  <si>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</si>
  <si>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</si>
  <si>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</si>
  <si>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</si>
  <si>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</si>
  <si>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</si>
  <si>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</si>
  <si>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</si>
  <si>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</si>
  <si>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</si>
  <si>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</si>
  <si>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</si>
  <si>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</si>
  <si>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</si>
  <si>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</si>
  <si>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</si>
  <si>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</si>
  <si>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</si>
  <si>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</si>
  <si>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</si>
  <si>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</si>
  <si>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</si>
  <si>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</si>
  <si>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</si>
  <si>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</si>
  <si>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</si>
  <si>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</si>
  <si>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</si>
  <si>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</si>
  <si>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</si>
  <si>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</si>
  <si>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</si>
  <si>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</si>
  <si>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</si>
  <si>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</si>
  <si>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</si>
  <si>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</si>
  <si>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</si>
  <si>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</si>
  <si>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</si>
  <si>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</si>
  <si>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</si>
  <si>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</si>
  <si>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</si>
  <si>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</si>
  <si>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</si>
  <si>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</si>
  <si>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</si>
  <si>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</si>
  <si>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</si>
  <si>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</si>
  <si>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</si>
  <si>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</si>
  <si>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</si>
  <si>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</si>
  <si>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</si>
  <si>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</si>
  <si>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</si>
  <si>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</si>
  <si>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</si>
  <si>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</si>
  <si>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</si>
  <si>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</si>
  <si>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</si>
  <si>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</si>
  <si>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</si>
  <si>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</si>
  <si>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</si>
  <si>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</si>
  <si>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</si>
  <si>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</si>
  <si>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</si>
  <si>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</si>
  <si>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</si>
  <si>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</si>
  <si>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</si>
  <si>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</si>
  <si>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</si>
  <si>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</si>
  <si>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</si>
  <si>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</si>
  <si>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</si>
  <si>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</si>
  <si>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</si>
  <si>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</si>
  <si>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</si>
  <si>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</si>
  <si>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</si>
  <si>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</si>
  <si>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</si>
  <si>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</si>
  <si>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</si>
  <si>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</si>
  <si>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</si>
  <si>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</si>
  <si>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</si>
  <si>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</si>
  <si>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</si>
  <si>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</si>
  <si>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</si>
  <si>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</si>
  <si>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</si>
  <si>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</si>
  <si>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</si>
  <si>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</si>
  <si>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</si>
  <si>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</si>
  <si>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</si>
  <si>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</si>
  <si>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</si>
  <si>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</si>
  <si>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</si>
  <si>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</si>
  <si>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</si>
  <si>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</si>
  <si>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</si>
  <si>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</si>
  <si>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</si>
  <si>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</si>
  <si>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</si>
  <si>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</si>
  <si>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</si>
  <si>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</si>
  <si>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</si>
  <si>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</si>
  <si>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</si>
  <si>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</si>
  <si>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</si>
  <si>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</si>
  <si>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</si>
  <si>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</si>
  <si>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</si>
  <si>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</si>
  <si>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</si>
  <si>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</si>
  <si>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</si>
  <si>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</si>
  <si>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</si>
  <si>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</si>
  <si>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</si>
  <si>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</si>
  <si>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</si>
  <si>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</si>
  <si>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</si>
  <si>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</si>
  <si>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</si>
  <si>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</si>
  <si>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</si>
  <si>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</si>
  <si>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</si>
  <si>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</si>
  <si>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</si>
  <si>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</si>
  <si>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</si>
  <si>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</si>
  <si>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</si>
  <si>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</si>
  <si>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</si>
  <si>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</si>
  <si>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</si>
  <si>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</si>
  <si>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</si>
  <si>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</si>
  <si>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</si>
  <si>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</si>
  <si>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</si>
  <si>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</si>
  <si>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</si>
  <si>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</si>
  <si>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</si>
  <si>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</si>
  <si>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</si>
  <si>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</si>
  <si>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</si>
  <si>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</si>
  <si>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</si>
  <si>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</si>
  <si>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</si>
  <si>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</si>
  <si>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</si>
  <si>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</si>
  <si>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</si>
  <si>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</si>
  <si>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</si>
  <si>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</si>
  <si>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</si>
  <si>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</si>
  <si>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</si>
  <si>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</si>
  <si>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</si>
  <si>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</si>
  <si>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</si>
  <si>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</si>
  <si>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</si>
  <si>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</si>
  <si>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</si>
  <si>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</si>
  <si>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</si>
  <si>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</si>
  <si>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</si>
  <si>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</si>
  <si>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</si>
  <si>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</si>
  <si>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</si>
  <si>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</si>
  <si>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</si>
  <si>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</si>
  <si>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</si>
  <si>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</si>
  <si>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</si>
  <si>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</si>
  <si>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</si>
  <si>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</si>
  <si>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</si>
  <si>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</si>
  <si>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</si>
  <si>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</si>
  <si>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</si>
  <si>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</si>
  <si>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</si>
  <si>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</si>
  <si>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</si>
  <si>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</si>
  <si>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</si>
  <si>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</si>
  <si>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</si>
  <si>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</si>
  <si>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</si>
  <si>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</si>
  <si>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</si>
  <si>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</si>
  <si>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</si>
  <si>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</si>
  <si>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</si>
  <si>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</si>
  <si>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</si>
  <si>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</si>
  <si>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</si>
  <si>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</si>
  <si>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</si>
  <si>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</si>
  <si>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</si>
  <si>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</si>
  <si>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</si>
  <si>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</si>
  <si>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</si>
  <si>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</si>
  <si>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</si>
  <si>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</si>
  <si>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</si>
  <si>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</si>
  <si>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</si>
  <si>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</si>
  <si>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</si>
  <si>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</si>
  <si>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</si>
  <si>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</si>
  <si>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</si>
  <si>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</si>
  <si>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</si>
  <si>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</si>
  <si>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</si>
  <si>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</si>
  <si>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</si>
  <si>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</si>
  <si>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</si>
  <si>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</si>
  <si>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</si>
  <si>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</si>
  <si>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</si>
  <si>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</si>
  <si>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</si>
  <si>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</si>
  <si>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</si>
  <si>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</si>
  <si>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</si>
  <si>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</si>
  <si>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</si>
  <si>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</si>
  <si>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</si>
  <si>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</si>
  <si>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</si>
  <si>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</si>
  <si>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</si>
  <si>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</si>
  <si>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</si>
  <si>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</si>
  <si>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</si>
  <si>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</si>
  <si>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</si>
  <si>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</si>
  <si>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</si>
  <si>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</si>
  <si>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</si>
  <si>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</si>
  <si>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</si>
  <si>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</si>
  <si>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</si>
  <si>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</si>
  <si>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</si>
  <si>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</si>
  <si>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</si>
  <si>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</si>
  <si>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</si>
  <si>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</si>
  <si>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</si>
  <si>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</si>
  <si>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</si>
  <si>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</si>
  <si>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</si>
  <si>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</si>
  <si>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</si>
  <si>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</si>
  <si>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</si>
  <si>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</si>
  <si>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</si>
  <si>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</si>
  <si>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</si>
  <si>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</si>
  <si>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</si>
  <si>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</si>
  <si>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</si>
  <si>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</si>
  <si>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</si>
  <si>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</si>
  <si>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</si>
  <si>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</si>
  <si>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</si>
  <si>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</si>
  <si>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</si>
  <si>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</si>
  <si>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</si>
  <si>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</si>
  <si>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</si>
  <si>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</si>
  <si>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</si>
  <si>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</si>
  <si>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</si>
  <si>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</si>
  <si>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</si>
  <si>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</si>
  <si>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</si>
  <si>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</si>
  <si>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</si>
  <si>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</si>
  <si>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</si>
  <si>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</si>
  <si>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</si>
  <si>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</si>
  <si>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</si>
  <si>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</si>
  <si>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</si>
  <si>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</si>
  <si>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</si>
  <si>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</si>
  <si>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</si>
  <si>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</si>
  <si>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</si>
  <si>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</si>
  <si>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</si>
  <si>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</si>
  <si>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</si>
  <si>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</si>
  <si>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</si>
  <si>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</si>
  <si>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</si>
  <si>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</si>
  <si>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</si>
  <si>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</si>
  <si>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</si>
  <si>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</si>
  <si>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</si>
  <si>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</si>
  <si>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</si>
  <si>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</si>
  <si>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</si>
  <si>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</si>
  <si>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</si>
  <si>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</si>
  <si>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</si>
  <si>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</si>
  <si>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</si>
  <si>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</si>
  <si>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</si>
  <si>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</si>
  <si>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</si>
  <si>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</si>
  <si>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</si>
  <si>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</si>
  <si>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</si>
  <si>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</si>
  <si>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</si>
  <si>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</si>
  <si>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</si>
  <si>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</si>
  <si>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</si>
  <si>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</si>
  <si>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</si>
  <si>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</si>
  <si>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</si>
  <si>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</si>
  <si>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</si>
  <si>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</si>
  <si>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</si>
  <si>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</si>
  <si>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</si>
  <si>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</si>
  <si>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</si>
  <si>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</si>
  <si>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</si>
  <si>
    <t>0.3</t>
  </si>
  <si>
    <t>Added a worksheet with risk resources to assist the user in assessing their own incident and health risks</t>
  </si>
  <si>
    <t>Use your own judgment to choose whichever resources you feel can confidently and reliably inform your decision-making.</t>
  </si>
  <si>
    <t>Resource</t>
  </si>
  <si>
    <t>Website</t>
  </si>
  <si>
    <t>What's There</t>
  </si>
  <si>
    <t>Covid Odds</t>
  </si>
  <si>
    <t>https://www.covidodds.com/</t>
  </si>
  <si>
    <t>Covid-19 Mortality Calculator</t>
  </si>
  <si>
    <t>https://covid19risktools.com:8443/</t>
  </si>
  <si>
    <t>https://www.qcovid.org/Calculation</t>
  </si>
  <si>
    <t>Qcovid Algorithm</t>
  </si>
  <si>
    <t>Peronsal Covid-19 risk calculator. Possibly from Oxford University.</t>
  </si>
  <si>
    <t>Personal Covid-19 risk calculator. Possibly from Johns Hopkins hospital.</t>
  </si>
  <si>
    <t>https://19andme.covid19.mathematica.org/</t>
  </si>
  <si>
    <t>Below are some resources to explore to help you assess your probability of different risk incidents occurring.</t>
  </si>
  <si>
    <t>Some people have found these resources to be helpful. Others may be suspicious of these sources.</t>
  </si>
  <si>
    <r>
      <t xml:space="preserve">Personal Covid-19 risk calculator. No </t>
    </r>
    <r>
      <rPr>
        <i/>
        <sz val="11"/>
        <color theme="1"/>
        <rFont val="Calibri"/>
        <family val="2"/>
        <scheme val="minor"/>
      </rPr>
      <t>About</t>
    </r>
    <r>
      <rPr>
        <sz val="11"/>
        <color theme="1"/>
        <rFont val="Calibri"/>
        <family val="2"/>
        <scheme val="minor"/>
      </rPr>
      <t xml:space="preserve"> or </t>
    </r>
    <r>
      <rPr>
        <i/>
        <sz val="11"/>
        <color theme="1"/>
        <rFont val="Calibri"/>
        <family val="2"/>
        <scheme val="minor"/>
      </rPr>
      <t>Privacy</t>
    </r>
    <r>
      <rPr>
        <sz val="11"/>
        <color theme="1"/>
        <rFont val="Calibri"/>
        <family val="2"/>
        <scheme val="minor"/>
      </rPr>
      <t xml:space="preserve"> pages.</t>
    </r>
  </si>
  <si>
    <t>Mathematica</t>
  </si>
  <si>
    <t>Mathematica's Covid-19 calculator that assesses liklihood of Covid-19 exposure</t>
  </si>
  <si>
    <t>0.3.1</t>
  </si>
  <si>
    <t>Corrected a cell formula error on the Decision Tree worksheet (cell I14)</t>
  </si>
  <si>
    <t>0.3.2</t>
  </si>
  <si>
    <t>Note: This spreadsheet is under development and may contain cell formula errors in it</t>
  </si>
  <si>
    <t>Corrected a cell formula error on the Decision Tree worksheet (cell G22)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</si>
</sst>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0" fillId="0" borderId="0" xfId="0" applyAlignment="1">
      <alignment horizontal="left" inden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14" borderId="20" xfId="0" applyFill="1" applyBorder="1" applyAlignment="1">
      <alignment horizontal="left"/>
    </xf>
    <xf numFmtId="0" fontId="10" fillId="14" borderId="1" xfId="2" applyFill="1" applyBorder="1"/>
    <xf numFmtId="0" fontId="0" fillId="14" borderId="21" xfId="0" applyFill="1" applyBorder="1"/>
    <xf numFmtId="0" fontId="10" fillId="14" borderId="0" xfId="2" applyFill="1"/>
    <xf numFmtId="0" fontId="0" fillId="14" borderId="1" xfId="0" applyFill="1" applyBorder="1"/>
    <xf numFmtId="0" fontId="0" fillId="14" borderId="22" xfId="0" applyFill="1" applyBorder="1" applyAlignment="1">
      <alignment horizontal="left"/>
    </xf>
    <xf numFmtId="0" fontId="0" fillId="14" borderId="23" xfId="0" applyFill="1" applyBorder="1"/>
    <xf numFmtId="0" fontId="0" fillId="14" borderId="24" xfId="0" applyFill="1" applyBorder="1"/>
    <xf numFmtId="0" fontId="0" fillId="15" borderId="0" xfId="0" applyFill="1" applyAlignment="1">
      <alignment horizontal="left" indent="1"/>
    </xf>
    <xf numFmtId="0" fontId="0" fillId="15" borderId="0" xfId="0" applyFill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risktools.com:8443/" TargetMode="Externa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covidodds.com/" TargetMode="Externa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linkedin.com/in/famousdavis/" TargetMode="External"/><Relationship Id="rId10" Type="http://schemas.openxmlformats.org/officeDocument/2006/relationships/hyperlink" Target="https://19andme.covid19.mathematica.org/" TargetMode="External"/><Relationship Id="rId4" Type="http://schemas.openxmlformats.org/officeDocument/2006/relationships/hyperlink" Target="https://www.statisticalpert.com/download-free-templates/" TargetMode="External"/><Relationship Id="rId9" Type="http://schemas.openxmlformats.org/officeDocument/2006/relationships/hyperlink" Target="https://www.qcovid.org/Calcul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0"/>
  <sheetViews>
    <sheetView showGridLines="0" workbookViewId="0"/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4" spans="1:14" x14ac:dyDescent="0.75">
      <c r="A24" s="93" t="s">
        <v>621</v>
      </c>
      <c r="B24" s="94"/>
      <c r="C24" s="94"/>
      <c r="D24" s="94"/>
      <c r="E24" s="94"/>
      <c r="F24" s="94"/>
      <c r="G24" s="94"/>
      <c r="H24" s="94"/>
      <c r="I24" s="94"/>
    </row>
    <row r="25" spans="1:14" x14ac:dyDescent="0.75">
      <c r="A25" s="31" t="str">
        <f>CONCATENATE("Version ",'Change Log'!$B$3," – © ",YEAR('Change Log'!$A$3),", William W. Davis, MSPM, PMP")</f>
        <v>Version 0.3.2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  <row r="38" spans="1:1" x14ac:dyDescent="0.75">
      <c r="A38" s="33" t="s">
        <v>545</v>
      </c>
    </row>
    <row r="39" spans="1:1" x14ac:dyDescent="0.75">
      <c r="A39" s="33" t="s">
        <v>546</v>
      </c>
    </row>
    <row r="40" spans="1:1" x14ac:dyDescent="0.75">
      <c r="A40" s="34" t="s">
        <v>547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  <hyperlink ref="A40" r:id="rId6" display="See the GNU General Public License for more details (http://www.gnu.org/licenses/)." xr:uid="{42006A7A-DC9F-4E36-B207-4C4C12D3C390}"/>
  </hyperlinks>
  <pageMargins left="0.7" right="0.7" top="0.75" bottom="0.75" header="0.3" footer="0.3"/>
  <pageSetup orientation="portrait" horizontalDpi="300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D331-21A3-4EC9-BF29-5DBECF6839CD}">
  <dimension ref="A1:C36"/>
  <sheetViews>
    <sheetView showGridLines="0" workbookViewId="0">
      <selection activeCell="A12" sqref="A12"/>
    </sheetView>
  </sheetViews>
  <sheetFormatPr defaultRowHeight="14.75" x14ac:dyDescent="0.75"/>
  <cols>
    <col min="1" max="1" width="25.7265625" customWidth="1"/>
    <col min="2" max="2" width="39.81640625" customWidth="1"/>
    <col min="3" max="3" width="66.2265625" customWidth="1"/>
  </cols>
  <sheetData>
    <row r="1" spans="1:3" ht="23.5" x14ac:dyDescent="1.1000000000000001">
      <c r="A1" s="30" t="s">
        <v>561</v>
      </c>
    </row>
    <row r="3" spans="1:3" x14ac:dyDescent="0.75">
      <c r="A3" s="81" t="s">
        <v>613</v>
      </c>
    </row>
    <row r="4" spans="1:3" x14ac:dyDescent="0.75">
      <c r="A4" s="81" t="s">
        <v>614</v>
      </c>
    </row>
    <row r="5" spans="1:3" x14ac:dyDescent="0.75">
      <c r="A5" s="81" t="s">
        <v>600</v>
      </c>
    </row>
    <row r="6" spans="1:3" ht="15.5" thickBot="1" x14ac:dyDescent="0.9">
      <c r="A6" s="81"/>
    </row>
    <row r="7" spans="1:3" x14ac:dyDescent="0.75">
      <c r="A7" s="82" t="s">
        <v>601</v>
      </c>
      <c r="B7" s="83" t="s">
        <v>602</v>
      </c>
      <c r="C7" s="84" t="s">
        <v>603</v>
      </c>
    </row>
    <row r="8" spans="1:3" x14ac:dyDescent="0.75">
      <c r="A8" s="85" t="s">
        <v>604</v>
      </c>
      <c r="B8" s="86" t="s">
        <v>605</v>
      </c>
      <c r="C8" s="87" t="s">
        <v>615</v>
      </c>
    </row>
    <row r="9" spans="1:3" x14ac:dyDescent="0.75">
      <c r="A9" s="85" t="s">
        <v>606</v>
      </c>
      <c r="B9" s="86" t="s">
        <v>607</v>
      </c>
      <c r="C9" s="87" t="s">
        <v>611</v>
      </c>
    </row>
    <row r="10" spans="1:3" x14ac:dyDescent="0.75">
      <c r="A10" s="85" t="s">
        <v>609</v>
      </c>
      <c r="B10" s="88" t="s">
        <v>608</v>
      </c>
      <c r="C10" s="87" t="s">
        <v>610</v>
      </c>
    </row>
    <row r="11" spans="1:3" x14ac:dyDescent="0.75">
      <c r="A11" s="85" t="s">
        <v>616</v>
      </c>
      <c r="B11" s="86" t="s">
        <v>612</v>
      </c>
      <c r="C11" s="87" t="s">
        <v>617</v>
      </c>
    </row>
    <row r="12" spans="1:3" x14ac:dyDescent="0.75">
      <c r="A12" s="85"/>
      <c r="B12" s="89"/>
      <c r="C12" s="87"/>
    </row>
    <row r="13" spans="1:3" x14ac:dyDescent="0.75">
      <c r="A13" s="85"/>
      <c r="B13" s="89"/>
      <c r="C13" s="87"/>
    </row>
    <row r="14" spans="1:3" x14ac:dyDescent="0.75">
      <c r="A14" s="85"/>
      <c r="B14" s="89"/>
      <c r="C14" s="87"/>
    </row>
    <row r="15" spans="1:3" x14ac:dyDescent="0.75">
      <c r="A15" s="85"/>
      <c r="B15" s="89"/>
      <c r="C15" s="87"/>
    </row>
    <row r="16" spans="1:3" x14ac:dyDescent="0.75">
      <c r="A16" s="85"/>
      <c r="B16" s="89"/>
      <c r="C16" s="87"/>
    </row>
    <row r="17" spans="1:3" x14ac:dyDescent="0.75">
      <c r="A17" s="85"/>
      <c r="B17" s="89"/>
      <c r="C17" s="87"/>
    </row>
    <row r="18" spans="1:3" x14ac:dyDescent="0.75">
      <c r="A18" s="85"/>
      <c r="B18" s="89"/>
      <c r="C18" s="87"/>
    </row>
    <row r="19" spans="1:3" ht="15.5" thickBot="1" x14ac:dyDescent="0.9">
      <c r="A19" s="90"/>
      <c r="B19" s="91"/>
      <c r="C19" s="92"/>
    </row>
    <row r="20" spans="1:3" x14ac:dyDescent="0.75">
      <c r="A20" s="81"/>
    </row>
    <row r="21" spans="1:3" x14ac:dyDescent="0.75">
      <c r="A21" s="31" t="str">
        <f>CONCATENATE("Version ",'Change Log'!$B$3," – © ",YEAR('Change Log'!$A$3),", William W. Davis, MSPM, PMP")</f>
        <v>Version 0.3.2 – © 2021, William W. Davis, MSPM, PMP</v>
      </c>
    </row>
    <row r="22" spans="1:3" x14ac:dyDescent="0.75">
      <c r="A22" s="32" t="s">
        <v>537</v>
      </c>
    </row>
    <row r="23" spans="1:3" x14ac:dyDescent="0.75">
      <c r="A23" s="32" t="s">
        <v>538</v>
      </c>
    </row>
    <row r="24" spans="1:3" x14ac:dyDescent="0.75">
      <c r="A24" s="32" t="s">
        <v>539</v>
      </c>
    </row>
    <row r="25" spans="1:3" x14ac:dyDescent="0.75">
      <c r="A25" s="32" t="s">
        <v>540</v>
      </c>
    </row>
    <row r="26" spans="1:3" x14ac:dyDescent="0.75">
      <c r="A26" s="32" t="s">
        <v>541</v>
      </c>
    </row>
    <row r="27" spans="1:3" x14ac:dyDescent="0.75">
      <c r="A27" s="33" t="s">
        <v>558</v>
      </c>
    </row>
    <row r="28" spans="1:3" x14ac:dyDescent="0.75">
      <c r="A28" s="33" t="s">
        <v>542</v>
      </c>
    </row>
    <row r="29" spans="1:3" x14ac:dyDescent="0.75">
      <c r="A29" s="33" t="s">
        <v>560</v>
      </c>
    </row>
    <row r="30" spans="1:3" x14ac:dyDescent="0.75">
      <c r="A30" s="33" t="s">
        <v>548</v>
      </c>
    </row>
    <row r="31" spans="1:3" x14ac:dyDescent="0.75">
      <c r="A31" s="33" t="s">
        <v>543</v>
      </c>
    </row>
    <row r="32" spans="1:3" x14ac:dyDescent="0.75">
      <c r="A32" s="33" t="s">
        <v>544</v>
      </c>
    </row>
    <row r="33" spans="1:1" x14ac:dyDescent="0.75">
      <c r="A33" s="28"/>
    </row>
    <row r="34" spans="1:1" x14ac:dyDescent="0.75">
      <c r="A34" s="33" t="s">
        <v>545</v>
      </c>
    </row>
    <row r="35" spans="1:1" x14ac:dyDescent="0.75">
      <c r="A35" s="33" t="s">
        <v>546</v>
      </c>
    </row>
    <row r="36" spans="1:1" x14ac:dyDescent="0.75">
      <c r="A36" s="34" t="s">
        <v>547</v>
      </c>
    </row>
  </sheetData>
  <hyperlinks>
    <hyperlink ref="A22" r:id="rId1" display="Download more FREE Statistical PERT templates at https://www.statisticalpert.com" xr:uid="{7079D623-F90D-458A-8065-1EAA2D100AA4}"/>
    <hyperlink ref="A23" r:id="rId2" xr:uid="{51435C58-979A-448E-A3FE-AD4371E9637E}"/>
    <hyperlink ref="A24" r:id="rId3" xr:uid="{CDAF906A-87C1-48E6-ADA0-E2C6F2297F71}"/>
    <hyperlink ref="A26" r:id="rId4" location="newsletter" display="Follow Statistical PERT on Twitter to learn when new updates are released" xr:uid="{604E4BEC-7A19-48E2-A937-41B852F8C054}"/>
    <hyperlink ref="A25" r:id="rId5" display="Connect with me on LinkedIn" xr:uid="{FC77ACEA-D14A-4A08-99B8-90D74AD46566}"/>
    <hyperlink ref="A36" r:id="rId6" display="See the GNU General Public License for more details (http://www.gnu.org/licenses/)." xr:uid="{72B0F643-D202-4213-AAD2-7DBFDD3A2086}"/>
    <hyperlink ref="B8" r:id="rId7" xr:uid="{5D095A04-C0E8-4A64-BD8F-27736F3B7106}"/>
    <hyperlink ref="B9" r:id="rId8" xr:uid="{8B9C771F-BA33-47C4-B99E-9C202D8ECE22}"/>
    <hyperlink ref="B10" r:id="rId9" xr:uid="{72899D74-1B20-4AE4-866E-7730A13440B3}"/>
    <hyperlink ref="B11" r:id="rId10" xr:uid="{038BC68B-3E49-47FD-BFD1-5A6A867456A7}"/>
  </hyperlinks>
  <pageMargins left="0.7" right="0.7" top="0.75" bottom="0.75" header="0.3" footer="0.3"/>
  <pageSetup orientation="portrait" horizontalDpi="300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workbookViewId="0">
      <selection activeCell="A4" sqref="A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0.5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0.3.2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95" t="s">
        <v>549</v>
      </c>
      <c r="B3" s="96"/>
      <c r="C3" s="96"/>
      <c r="D3" s="97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98" t="s">
        <v>550</v>
      </c>
      <c r="B4" s="99"/>
      <c r="C4" s="99"/>
      <c r="D4" s="100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98" t="s">
        <v>578</v>
      </c>
      <c r="B5" s="99"/>
      <c r="C5" s="99"/>
      <c r="D5" s="100"/>
      <c r="K5" s="49"/>
      <c r="L5" s="50"/>
      <c r="M5" s="51"/>
    </row>
    <row r="6" spans="1:13" x14ac:dyDescent="0.75">
      <c r="A6" s="101" t="str">
        <f>IF(C18&lt;C44,"You should get vaccinated","You should NOT get vaccinated")</f>
        <v>You should NOT get vaccinated</v>
      </c>
      <c r="B6" s="102"/>
      <c r="C6" s="102"/>
      <c r="D6" s="103"/>
      <c r="I6" s="4">
        <f>Inputs!A7+Inputs!A8</f>
        <v>0.6</v>
      </c>
      <c r="K6" s="43">
        <f>E8*G8*I6</f>
        <v>4.4400000000000006E-4</v>
      </c>
      <c r="L6" s="48"/>
      <c r="M6" s="55"/>
    </row>
    <row r="7" spans="1:13" ht="15.5" thickBot="1" x14ac:dyDescent="0.9">
      <c r="A7" s="104"/>
      <c r="B7" s="105"/>
      <c r="C7" s="105"/>
      <c r="D7" s="106"/>
      <c r="I7" s="14" t="s">
        <v>12</v>
      </c>
      <c r="K7" s="35"/>
      <c r="L7" s="37">
        <f>K6*K8</f>
        <v>0.19225200000000003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0.4</v>
      </c>
      <c r="K10" s="43">
        <f>E8*G8*I10</f>
        <v>2.9600000000000004E-4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2.9600000000000005E-2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Inputs!A6+Inputs!A8</f>
        <v>0.52</v>
      </c>
      <c r="J14" s="2"/>
      <c r="K14" s="43">
        <f>E8*G16*I14</f>
        <v>9.9944000000000022E-3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3.5779952000000006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167.24148719999999</v>
      </c>
      <c r="D18" s="2"/>
      <c r="F18" s="2"/>
      <c r="G18" s="8">
        <v>0</v>
      </c>
      <c r="H18" s="2"/>
      <c r="I18" s="7">
        <f>1-I14</f>
        <v>0.48</v>
      </c>
      <c r="J18" s="2"/>
      <c r="K18" s="43">
        <f>E8*G16*I18</f>
        <v>9.2256000000000022E-3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0.23064000000000007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Inputs!A8</f>
        <v>0.5</v>
      </c>
      <c r="H22" s="2"/>
      <c r="I22" s="2"/>
      <c r="J22" s="2"/>
      <c r="K22" s="43">
        <f>E24*G22</f>
        <v>0.49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163.16999999999999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0.5</v>
      </c>
      <c r="J26" s="2"/>
      <c r="K26" s="43">
        <f>E24*G26</f>
        <v>0.49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0.3.2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7"/>
  <sheetViews>
    <sheetView tabSelected="1" workbookViewId="0">
      <selection activeCell="A3" sqref="A3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44306</v>
      </c>
      <c r="B3" s="24" t="s">
        <v>620</v>
      </c>
      <c r="C3" s="25" t="s">
        <v>622</v>
      </c>
    </row>
    <row r="4" spans="1:3" x14ac:dyDescent="0.75">
      <c r="A4" s="23">
        <v>44306</v>
      </c>
      <c r="B4" s="24" t="s">
        <v>618</v>
      </c>
      <c r="C4" s="25" t="s">
        <v>619</v>
      </c>
    </row>
    <row r="5" spans="1:3" x14ac:dyDescent="0.75">
      <c r="A5" s="23">
        <v>44305</v>
      </c>
      <c r="B5" s="24" t="s">
        <v>598</v>
      </c>
      <c r="C5" s="25" t="s">
        <v>599</v>
      </c>
    </row>
    <row r="6" spans="1:3" x14ac:dyDescent="0.75">
      <c r="A6" s="23">
        <v>44305</v>
      </c>
      <c r="B6" s="24" t="s">
        <v>577</v>
      </c>
      <c r="C6" s="25" t="s">
        <v>576</v>
      </c>
    </row>
    <row r="7" spans="1:3" x14ac:dyDescent="0.75">
      <c r="A7" s="23">
        <v>44304</v>
      </c>
      <c r="B7" s="24" t="s">
        <v>535</v>
      </c>
      <c r="C7" s="25" t="s">
        <v>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 Here</vt:lpstr>
      <vt:lpstr>Risk Resources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2021-04-20T13:11:11Z</dcterms:modified>
</cp:coreProperties>
</file>