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SPYDER\William\My Documents\Statistical PERT\Site Downloads\Soothsayer\Version 1.4\"/>
    </mc:Choice>
  </mc:AlternateContent>
  <xr:revisionPtr revIDLastSave="0" documentId="13_ncr:1_{5ED050D6-BBDE-4E0E-B02B-D2B39D2E3C8A}" xr6:coauthVersionLast="47" xr6:coauthVersionMax="47" xr10:uidLastSave="{00000000-0000-0000-0000-000000000000}"/>
  <bookViews>
    <workbookView xWindow="-90" yWindow="-90" windowWidth="19380" windowHeight="1038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5" l="1"/>
  <c r="A125" i="7"/>
  <c r="F84" i="7" l="1"/>
  <c r="H84" i="7" s="1"/>
  <c r="F85" i="7"/>
  <c r="I85" i="7" s="1"/>
  <c r="F86" i="7"/>
  <c r="H86" i="7" s="1"/>
  <c r="F87" i="7"/>
  <c r="I87" i="7" s="1"/>
  <c r="F88" i="7"/>
  <c r="H88" i="7" s="1"/>
  <c r="F89" i="7"/>
  <c r="I89" i="7" s="1"/>
  <c r="H89" i="7"/>
  <c r="L89" i="7" s="1"/>
  <c r="F90" i="7"/>
  <c r="H90" i="7" s="1"/>
  <c r="F91" i="7"/>
  <c r="I91" i="7" s="1"/>
  <c r="F92" i="7"/>
  <c r="H92" i="7" s="1"/>
  <c r="F93" i="7"/>
  <c r="I93" i="7" s="1"/>
  <c r="F94" i="7"/>
  <c r="H94" i="7" s="1"/>
  <c r="F95" i="7"/>
  <c r="I95" i="7" s="1"/>
  <c r="F96" i="7"/>
  <c r="H96" i="7" s="1"/>
  <c r="F97" i="7"/>
  <c r="I97" i="7" s="1"/>
  <c r="F98" i="7"/>
  <c r="H98" i="7" s="1"/>
  <c r="F99" i="7"/>
  <c r="I99" i="7" s="1"/>
  <c r="F100" i="7"/>
  <c r="H100" i="7" s="1"/>
  <c r="F101" i="7"/>
  <c r="I101" i="7" s="1"/>
  <c r="F102" i="7"/>
  <c r="H102" i="7" s="1"/>
  <c r="F103" i="7"/>
  <c r="I103" i="7" s="1"/>
  <c r="F24" i="7"/>
  <c r="H24" i="7" s="1"/>
  <c r="F25" i="7"/>
  <c r="I25" i="7" s="1"/>
  <c r="H25" i="7"/>
  <c r="L25" i="7" s="1"/>
  <c r="F26" i="7"/>
  <c r="H26" i="7" s="1"/>
  <c r="F27" i="7"/>
  <c r="I27" i="7" s="1"/>
  <c r="F28" i="7"/>
  <c r="H28" i="7" s="1"/>
  <c r="F29" i="7"/>
  <c r="I29" i="7" s="1"/>
  <c r="F30" i="7"/>
  <c r="H30" i="7" s="1"/>
  <c r="F31" i="7"/>
  <c r="I31" i="7" s="1"/>
  <c r="F32" i="7"/>
  <c r="H32" i="7" s="1"/>
  <c r="F33" i="7"/>
  <c r="I33" i="7" s="1"/>
  <c r="F34" i="7"/>
  <c r="H34" i="7" s="1"/>
  <c r="F35" i="7"/>
  <c r="H35" i="7" s="1"/>
  <c r="L35" i="7" s="1"/>
  <c r="F36" i="7"/>
  <c r="H36" i="7" s="1"/>
  <c r="F37" i="7"/>
  <c r="I37" i="7" s="1"/>
  <c r="F38" i="7"/>
  <c r="H38" i="7" s="1"/>
  <c r="M38" i="7" s="1"/>
  <c r="F39" i="7"/>
  <c r="I39" i="7" s="1"/>
  <c r="F40" i="7"/>
  <c r="H40" i="7" s="1"/>
  <c r="M40" i="7" s="1"/>
  <c r="F41" i="7"/>
  <c r="I41" i="7" s="1"/>
  <c r="F42" i="7"/>
  <c r="H42" i="7" s="1"/>
  <c r="M42" i="7" s="1"/>
  <c r="F43" i="7"/>
  <c r="I43" i="7" s="1"/>
  <c r="F44" i="7"/>
  <c r="H44" i="7" s="1"/>
  <c r="M44" i="7" s="1"/>
  <c r="F45" i="7"/>
  <c r="I45" i="7" s="1"/>
  <c r="F46" i="7"/>
  <c r="H46" i="7" s="1"/>
  <c r="M46" i="7" s="1"/>
  <c r="F47" i="7"/>
  <c r="I47" i="7" s="1"/>
  <c r="F48" i="7"/>
  <c r="H48" i="7" s="1"/>
  <c r="M48" i="7" s="1"/>
  <c r="F49" i="7"/>
  <c r="I49" i="7" s="1"/>
  <c r="F50" i="7"/>
  <c r="H50" i="7" s="1"/>
  <c r="M50" i="7" s="1"/>
  <c r="F51" i="7"/>
  <c r="I51" i="7" s="1"/>
  <c r="F52" i="7"/>
  <c r="H52" i="7" s="1"/>
  <c r="M52" i="7" s="1"/>
  <c r="F53" i="7"/>
  <c r="I53" i="7" s="1"/>
  <c r="F54" i="7"/>
  <c r="H54" i="7" s="1"/>
  <c r="M54" i="7" s="1"/>
  <c r="F55" i="7"/>
  <c r="I55" i="7" s="1"/>
  <c r="F56" i="7"/>
  <c r="H56" i="7" s="1"/>
  <c r="M56" i="7" s="1"/>
  <c r="F57" i="7"/>
  <c r="I57" i="7" s="1"/>
  <c r="F58" i="7"/>
  <c r="H58" i="7" s="1"/>
  <c r="M58" i="7" s="1"/>
  <c r="F59" i="7"/>
  <c r="I59" i="7" s="1"/>
  <c r="F60" i="7"/>
  <c r="H60" i="7" s="1"/>
  <c r="M60" i="7" s="1"/>
  <c r="F61" i="7"/>
  <c r="I61" i="7" s="1"/>
  <c r="F62" i="7"/>
  <c r="H62" i="7" s="1"/>
  <c r="M62" i="7" s="1"/>
  <c r="F63" i="7"/>
  <c r="I63" i="7" s="1"/>
  <c r="F64" i="7"/>
  <c r="H64" i="7" s="1"/>
  <c r="M64" i="7" s="1"/>
  <c r="F65" i="7"/>
  <c r="I65" i="7" s="1"/>
  <c r="F66" i="7"/>
  <c r="H66" i="7" s="1"/>
  <c r="M66" i="7" s="1"/>
  <c r="F67" i="7"/>
  <c r="I67" i="7" s="1"/>
  <c r="F68" i="7"/>
  <c r="H68" i="7" s="1"/>
  <c r="M68" i="7" s="1"/>
  <c r="F69" i="7"/>
  <c r="I69" i="7" s="1"/>
  <c r="F70" i="7"/>
  <c r="H70" i="7" s="1"/>
  <c r="M70" i="7" s="1"/>
  <c r="F71" i="7"/>
  <c r="I71" i="7" s="1"/>
  <c r="F72" i="7"/>
  <c r="H72" i="7" s="1"/>
  <c r="M72" i="7" s="1"/>
  <c r="F73" i="7"/>
  <c r="I73" i="7" s="1"/>
  <c r="F74" i="7"/>
  <c r="H74" i="7" s="1"/>
  <c r="M74" i="7" s="1"/>
  <c r="F75" i="7"/>
  <c r="I75" i="7" s="1"/>
  <c r="F76" i="7"/>
  <c r="H76" i="7" s="1"/>
  <c r="M76" i="7" s="1"/>
  <c r="F77" i="7"/>
  <c r="I77" i="7" s="1"/>
  <c r="F78" i="7"/>
  <c r="H78" i="7" s="1"/>
  <c r="M78" i="7" s="1"/>
  <c r="F79" i="7"/>
  <c r="I79" i="7" s="1"/>
  <c r="F80" i="7"/>
  <c r="H80" i="7" s="1"/>
  <c r="L80" i="7" s="1"/>
  <c r="F81" i="7"/>
  <c r="H81" i="7" s="1"/>
  <c r="F82" i="7"/>
  <c r="H82" i="7" s="1"/>
  <c r="L82" i="7" s="1"/>
  <c r="F83" i="7"/>
  <c r="H83" i="7" s="1"/>
  <c r="L76" i="7" l="1"/>
  <c r="H93" i="7"/>
  <c r="L93" i="7" s="1"/>
  <c r="J85" i="7"/>
  <c r="J72" i="7"/>
  <c r="J44" i="7"/>
  <c r="J97" i="7"/>
  <c r="J90" i="7"/>
  <c r="J64" i="7"/>
  <c r="J56" i="7"/>
  <c r="J34" i="7"/>
  <c r="J26" i="7"/>
  <c r="L70" i="7"/>
  <c r="H55" i="7"/>
  <c r="L55" i="7" s="1"/>
  <c r="J102" i="7"/>
  <c r="J96" i="7"/>
  <c r="J89" i="7"/>
  <c r="J80" i="7"/>
  <c r="J70" i="7"/>
  <c r="J62" i="7"/>
  <c r="J54" i="7"/>
  <c r="J40" i="7"/>
  <c r="J32" i="7"/>
  <c r="J24" i="7"/>
  <c r="H101" i="7"/>
  <c r="L101" i="7" s="1"/>
  <c r="H85" i="7"/>
  <c r="M85" i="7" s="1"/>
  <c r="J101" i="7"/>
  <c r="J94" i="7"/>
  <c r="J88" i="7"/>
  <c r="J78" i="7"/>
  <c r="J68" i="7"/>
  <c r="J60" i="7"/>
  <c r="J52" i="7"/>
  <c r="J38" i="7"/>
  <c r="J30" i="7"/>
  <c r="L54" i="7"/>
  <c r="H97" i="7"/>
  <c r="L97" i="7" s="1"/>
  <c r="J98" i="7"/>
  <c r="J93" i="7"/>
  <c r="J86" i="7"/>
  <c r="J76" i="7"/>
  <c r="J66" i="7"/>
  <c r="J58" i="7"/>
  <c r="J48" i="7"/>
  <c r="J36" i="7"/>
  <c r="J28" i="7"/>
  <c r="J100" i="7"/>
  <c r="J50" i="7"/>
  <c r="J46" i="7"/>
  <c r="L78" i="7"/>
  <c r="L52" i="7"/>
  <c r="H31" i="7"/>
  <c r="H99" i="7"/>
  <c r="L99" i="7" s="1"/>
  <c r="H91" i="7"/>
  <c r="L91" i="7" s="1"/>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J84" i="7"/>
  <c r="J74" i="7"/>
  <c r="J42" i="7"/>
  <c r="J103" i="7"/>
  <c r="J99" i="7"/>
  <c r="J95" i="7"/>
  <c r="J91" i="7"/>
  <c r="J87" i="7"/>
  <c r="J83" i="7"/>
  <c r="J81" i="7"/>
  <c r="J79" i="7"/>
  <c r="J77" i="7"/>
  <c r="J75" i="7"/>
  <c r="J73" i="7"/>
  <c r="J71" i="7"/>
  <c r="J69" i="7"/>
  <c r="J67" i="7"/>
  <c r="J65" i="7"/>
  <c r="J63" i="7"/>
  <c r="J61" i="7"/>
  <c r="J59" i="7"/>
  <c r="J57" i="7"/>
  <c r="J55" i="7"/>
  <c r="J53" i="7"/>
  <c r="J51" i="7"/>
  <c r="J49" i="7"/>
  <c r="J47" i="7"/>
  <c r="J45" i="7"/>
  <c r="J43" i="7"/>
  <c r="J41" i="7"/>
  <c r="J39" i="7"/>
  <c r="J37" i="7"/>
  <c r="J35" i="7"/>
  <c r="J33" i="7"/>
  <c r="J31" i="7"/>
  <c r="J29" i="7"/>
  <c r="J27" i="7"/>
  <c r="J25" i="7"/>
  <c r="J92" i="7"/>
  <c r="J82" i="7"/>
  <c r="H79" i="7"/>
  <c r="L79" i="7" s="1"/>
  <c r="L74" i="7"/>
  <c r="H39" i="7"/>
  <c r="L39" i="7" s="1"/>
  <c r="H103" i="7"/>
  <c r="L103" i="7" s="1"/>
  <c r="H95" i="7"/>
  <c r="L95" i="7" s="1"/>
  <c r="H87" i="7"/>
  <c r="L87" i="7" s="1"/>
  <c r="I83" i="7"/>
  <c r="I81" i="7"/>
  <c r="I35" i="7"/>
  <c r="L98" i="7"/>
  <c r="M98" i="7"/>
  <c r="L90" i="7"/>
  <c r="M90" i="7"/>
  <c r="L96" i="7"/>
  <c r="M96" i="7"/>
  <c r="L88" i="7"/>
  <c r="M88" i="7"/>
  <c r="L102" i="7"/>
  <c r="M102" i="7"/>
  <c r="L94" i="7"/>
  <c r="M94" i="7"/>
  <c r="L86" i="7"/>
  <c r="M86" i="7"/>
  <c r="L100" i="7"/>
  <c r="M100" i="7"/>
  <c r="L92" i="7"/>
  <c r="M92" i="7"/>
  <c r="L84" i="7"/>
  <c r="M84" i="7"/>
  <c r="M93" i="7"/>
  <c r="M89" i="7"/>
  <c r="L62" i="7"/>
  <c r="L50" i="7"/>
  <c r="L46" i="7"/>
  <c r="H71" i="7"/>
  <c r="L71" i="7" s="1"/>
  <c r="L68" i="7"/>
  <c r="L66" i="7"/>
  <c r="L42" i="7"/>
  <c r="L38" i="7"/>
  <c r="H29" i="7"/>
  <c r="L29" i="7" s="1"/>
  <c r="H63" i="7"/>
  <c r="L63" i="7" s="1"/>
  <c r="L60" i="7"/>
  <c r="L58" i="7"/>
  <c r="H47" i="7"/>
  <c r="L47" i="7" s="1"/>
  <c r="H27" i="7"/>
  <c r="L27" i="7" s="1"/>
  <c r="L83" i="7"/>
  <c r="M83" i="7"/>
  <c r="L81" i="7"/>
  <c r="M81" i="7"/>
  <c r="M82" i="7"/>
  <c r="M80" i="7"/>
  <c r="H77" i="7"/>
  <c r="L72" i="7"/>
  <c r="H69" i="7"/>
  <c r="L64" i="7"/>
  <c r="H61" i="7"/>
  <c r="L56" i="7"/>
  <c r="H53" i="7"/>
  <c r="L48" i="7"/>
  <c r="H45" i="7"/>
  <c r="L40" i="7"/>
  <c r="H37" i="7"/>
  <c r="L36" i="7"/>
  <c r="M36" i="7"/>
  <c r="L34" i="7"/>
  <c r="M34" i="7"/>
  <c r="L28" i="7"/>
  <c r="M28" i="7"/>
  <c r="H75" i="7"/>
  <c r="H67" i="7"/>
  <c r="H59" i="7"/>
  <c r="H51" i="7"/>
  <c r="H43" i="7"/>
  <c r="M35" i="7"/>
  <c r="L30" i="7"/>
  <c r="M30" i="7"/>
  <c r="L26" i="7"/>
  <c r="M26" i="7"/>
  <c r="H73" i="7"/>
  <c r="H65" i="7"/>
  <c r="H57" i="7"/>
  <c r="H49" i="7"/>
  <c r="L44" i="7"/>
  <c r="H41" i="7"/>
  <c r="H33" i="7"/>
  <c r="L32" i="7"/>
  <c r="M32" i="7"/>
  <c r="M25" i="7"/>
  <c r="L24" i="7"/>
  <c r="M24" i="7"/>
  <c r="M97" i="7" l="1"/>
  <c r="M101" i="7"/>
  <c r="M87" i="7"/>
  <c r="L85" i="7"/>
  <c r="M103" i="7"/>
  <c r="M71" i="7"/>
  <c r="M27" i="7"/>
  <c r="M55" i="7"/>
  <c r="M29" i="7"/>
  <c r="M39" i="7"/>
  <c r="M99" i="7"/>
  <c r="M95" i="7"/>
  <c r="L31" i="7"/>
  <c r="M31" i="7"/>
  <c r="M91" i="7"/>
  <c r="M79" i="7"/>
  <c r="M63" i="7"/>
  <c r="M47" i="7"/>
  <c r="M41" i="7"/>
  <c r="L41" i="7"/>
  <c r="M49" i="7"/>
  <c r="L49" i="7"/>
  <c r="M65" i="7"/>
  <c r="L65" i="7"/>
  <c r="L37" i="7"/>
  <c r="M37" i="7"/>
  <c r="L61" i="7"/>
  <c r="M61" i="7"/>
  <c r="L77" i="7"/>
  <c r="M77" i="7"/>
  <c r="L33" i="7"/>
  <c r="M33" i="7"/>
  <c r="M59" i="7"/>
  <c r="L59" i="7"/>
  <c r="M67" i="7"/>
  <c r="L67" i="7"/>
  <c r="M75" i="7"/>
  <c r="L75" i="7"/>
  <c r="L45" i="7"/>
  <c r="M45" i="7"/>
  <c r="M43" i="7"/>
  <c r="L43" i="7"/>
  <c r="L57" i="7"/>
  <c r="M57" i="7"/>
  <c r="M73" i="7"/>
  <c r="L73" i="7"/>
  <c r="M51" i="7"/>
  <c r="L51" i="7"/>
  <c r="L53" i="7"/>
  <c r="M53" i="7"/>
  <c r="L69" i="7"/>
  <c r="M69" i="7"/>
  <c r="B20" i="1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F23" i="7"/>
  <c r="F4" i="7"/>
  <c r="F14" i="11"/>
  <c r="F7" i="11"/>
  <c r="F6" i="11"/>
  <c r="F13" i="11"/>
  <c r="F8" i="11"/>
  <c r="F19" i="11"/>
  <c r="F17" i="11"/>
  <c r="F15" i="11"/>
  <c r="F9" i="11"/>
  <c r="F12" i="11"/>
  <c r="F18" i="11"/>
  <c r="F16" i="11"/>
  <c r="F11" i="11"/>
  <c r="F5" i="11"/>
  <c r="F10" i="11"/>
  <c r="I20" i="7" l="1"/>
  <c r="J20" i="7"/>
  <c r="I22" i="7"/>
  <c r="J22" i="7"/>
  <c r="I21" i="7"/>
  <c r="J21" i="7"/>
  <c r="I19" i="7"/>
  <c r="J19" i="7"/>
  <c r="I23" i="7"/>
  <c r="J23" i="7"/>
  <c r="F104" i="7"/>
  <c r="F105" i="7"/>
  <c r="H22" i="7"/>
  <c r="H18" i="7"/>
  <c r="H14" i="7"/>
  <c r="H10" i="7"/>
  <c r="H6" i="7"/>
  <c r="H21" i="7"/>
  <c r="H17" i="7"/>
  <c r="H13" i="7"/>
  <c r="H9" i="7"/>
  <c r="H5" i="7"/>
  <c r="H20" i="7"/>
  <c r="H16" i="7"/>
  <c r="H12" i="7"/>
  <c r="H8" i="7"/>
  <c r="H4" i="7"/>
  <c r="H23" i="7"/>
  <c r="H19" i="7"/>
  <c r="H15" i="7"/>
  <c r="H11" i="7"/>
  <c r="H7" i="7"/>
  <c r="D20" i="11"/>
  <c r="F20" i="11"/>
  <c r="I16" i="7" l="1"/>
  <c r="I7" i="7"/>
  <c r="I9" i="7"/>
  <c r="I14" i="7"/>
  <c r="I18" i="7"/>
  <c r="I15" i="7"/>
  <c r="I4" i="7"/>
  <c r="I13" i="7"/>
  <c r="I17" i="7"/>
  <c r="I5" i="7"/>
  <c r="I6" i="7"/>
  <c r="I12" i="7"/>
  <c r="I11" i="7"/>
  <c r="I10" i="7"/>
  <c r="H104" i="7"/>
  <c r="I8" i="7"/>
  <c r="L23" i="7"/>
  <c r="M23" i="7"/>
  <c r="L21" i="7"/>
  <c r="M21" i="7"/>
  <c r="L19" i="7"/>
  <c r="M19" i="7"/>
  <c r="L20" i="7"/>
  <c r="M20" i="7"/>
  <c r="L22" i="7"/>
  <c r="M22" i="7"/>
  <c r="J10" i="7" l="1"/>
  <c r="J5" i="7"/>
  <c r="J8" i="7"/>
  <c r="J18" i="7"/>
  <c r="J14" i="7"/>
  <c r="J17" i="7"/>
  <c r="J12" i="7"/>
  <c r="J4" i="7"/>
  <c r="L4" i="7" s="1"/>
  <c r="J13" i="7"/>
  <c r="J16" i="7"/>
  <c r="J7" i="7"/>
  <c r="J9" i="7"/>
  <c r="J11" i="7"/>
  <c r="L11" i="7" s="1"/>
  <c r="J15" i="7"/>
  <c r="J6" i="7"/>
  <c r="F106" i="7"/>
  <c r="L15" i="7" l="1"/>
  <c r="L18" i="7"/>
  <c r="L13" i="7"/>
  <c r="M9" i="7"/>
  <c r="M6" i="7"/>
  <c r="M8" i="7"/>
  <c r="M16" i="7"/>
  <c r="M7" i="7"/>
  <c r="M11" i="7"/>
  <c r="M12" i="7"/>
  <c r="M13" i="7"/>
  <c r="M10" i="7"/>
  <c r="M14" i="7"/>
  <c r="M5" i="7"/>
  <c r="M15" i="7"/>
  <c r="M4" i="7"/>
  <c r="M17" i="7"/>
  <c r="M18" i="7"/>
  <c r="L10" i="7"/>
  <c r="L5" i="7"/>
  <c r="L6" i="7"/>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sz val="9"/>
            <color indexed="81"/>
            <rFont val="Tahoma"/>
            <family val="2"/>
          </rPr>
          <t>Do not change the values in this column; they are linked to other cell formulas.</t>
        </r>
      </text>
    </comment>
    <comment ref="B3" authorId="0" shapeId="0" xr:uid="{00000000-0006-0000-0000-000002000000}">
      <text>
        <r>
          <rPr>
            <sz val="9"/>
            <color indexed="81"/>
            <rFont val="Tahoma"/>
            <family val="2"/>
          </rPr>
          <t>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sz val="9"/>
            <color indexed="81"/>
            <rFont val="Tahoma"/>
            <family val="2"/>
          </rPr>
          <t>Begin entering data in Row 4 (starting with cell C4) and work left-to-right, top-to-bottom, until you have entered data for every risk in your risk register.</t>
        </r>
      </text>
    </comment>
    <comment ref="G3" authorId="0" shapeId="0" xr:uid="{00000000-0006-0000-0000-000004000000}">
      <text>
        <r>
          <rPr>
            <sz val="9"/>
            <color indexed="81"/>
            <rFont val="Tahoma"/>
            <family val="2"/>
          </rPr>
          <t>This is a subjective opinion about the likelihood of a risk firing.  The subjective opinion is matched to a specific probability using a VLOOKUP function and the Vlookups worksheet.</t>
        </r>
      </text>
    </comment>
    <comment ref="H3" authorId="0" shapeId="0" xr:uid="{00000000-0006-0000-0000-000005000000}">
      <text>
        <r>
          <rPr>
            <sz val="9"/>
            <color indexed="81"/>
            <rFont val="Tahoma"/>
            <family val="2"/>
          </rPr>
          <t>From the Vlookups worksheet using the subjective judgment in the Risk Likelihood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sz val="9"/>
            <color indexed="81"/>
            <rFont val="Tahoma"/>
            <family val="2"/>
          </rPr>
          <t>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D3" authorId="0" shapeId="0" xr:uid="{FAE78A46-CB49-48FD-9B5D-A85B0DEFA51C}">
      <text>
        <r>
          <rPr>
            <sz val="9"/>
            <color indexed="81"/>
            <rFont val="Tahoma"/>
            <family val="2"/>
          </rPr>
          <t>Enter a short description of the change you've made to this SPERT spreadsheet.</t>
        </r>
      </text>
    </comment>
  </commentList>
</comments>
</file>

<file path=xl/sharedStrings.xml><?xml version="1.0" encoding="utf-8"?>
<sst xmlns="http://schemas.openxmlformats.org/spreadsheetml/2006/main" count="639" uniqueCount="596">
  <si>
    <t>PERT</t>
  </si>
  <si>
    <t>Most Likely</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</si>
  <si>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</si>
  <si>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</si>
  <si>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</si>
  <si>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</si>
  <si>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</si>
  <si>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</si>
  <si>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</si>
  <si>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</si>
  <si>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</si>
  <si>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</si>
  <si>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</si>
  <si>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</si>
  <si>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</si>
  <si>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</si>
  <si>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</si>
  <si>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</si>
  <si>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</si>
  <si>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</si>
  <si>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</si>
  <si>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</si>
  <si>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</si>
  <si>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</si>
  <si>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</si>
  <si>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</si>
  <si>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</si>
  <si>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</si>
  <si>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</si>
  <si>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</si>
  <si>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</si>
  <si>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</si>
  <si>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</si>
  <si>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</si>
  <si>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</si>
  <si>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</si>
  <si>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</si>
  <si>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</si>
  <si>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</si>
  <si>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</si>
  <si>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</si>
  <si>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</si>
  <si>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</si>
  <si>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</si>
  <si>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</si>
  <si>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</si>
  <si>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</si>
  <si>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</si>
  <si>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</si>
  <si>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</si>
  <si>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</si>
  <si>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</si>
  <si>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</si>
  <si>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</si>
  <si>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</si>
  <si>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</si>
  <si>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</si>
  <si>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</si>
  <si>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</si>
  <si>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</si>
  <si>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</si>
  <si>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</si>
  <si>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</si>
  <si>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</si>
  <si>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</si>
  <si>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</si>
  <si>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</si>
  <si>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</si>
  <si>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</si>
  <si>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</si>
  <si>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</si>
  <si>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</si>
  <si>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</si>
  <si>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</si>
  <si>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</si>
  <si>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</si>
  <si>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</si>
  <si>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</si>
  <si>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</si>
  <si>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</si>
  <si>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</si>
  <si>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</si>
  <si>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</si>
  <si>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</si>
  <si>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</si>
  <si>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</si>
  <si>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</si>
  <si>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</si>
  <si>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</si>
  <si>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</si>
  <si>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</si>
  <si>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</si>
  <si>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</si>
  <si>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</si>
  <si>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</si>
  <si>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</si>
  <si>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</si>
  <si>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</si>
  <si>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</si>
  <si>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</si>
  <si>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</si>
  <si>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</si>
  <si>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</si>
  <si>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</si>
  <si>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</si>
  <si>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</si>
  <si>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</si>
  <si>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</si>
  <si>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</si>
  <si>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</si>
  <si>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</si>
  <si>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</si>
  <si>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</si>
  <si>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</si>
  <si>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</si>
  <si>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</si>
  <si>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</si>
  <si>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</si>
  <si>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</si>
  <si>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</si>
  <si>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</si>
  <si>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</si>
  <si>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</si>
  <si>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</si>
  <si>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</si>
  <si>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</si>
  <si>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</si>
  <si>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</si>
  <si>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</si>
  <si>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</si>
  <si>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</si>
  <si>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</si>
  <si>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</si>
  <si>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</si>
  <si>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</si>
  <si>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</si>
  <si>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</si>
  <si>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</si>
  <si>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</si>
  <si>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</si>
  <si>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</si>
  <si>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</si>
  <si>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</si>
  <si>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</si>
  <si>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</si>
  <si>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</si>
  <si>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</si>
  <si>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</si>
  <si>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</si>
  <si>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</si>
  <si>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</si>
  <si>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</si>
  <si>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</si>
  <si>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</si>
  <si>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</si>
  <si>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</si>
  <si>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</si>
  <si>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</si>
  <si>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</si>
  <si>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</si>
  <si>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</si>
  <si>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</si>
  <si>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</si>
  <si>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</si>
  <si>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</si>
  <si>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</si>
  <si>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</si>
  <si>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</si>
  <si>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</si>
  <si>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</si>
  <si>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</si>
  <si>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</si>
  <si>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</si>
  <si>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</si>
  <si>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</si>
  <si>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</si>
  <si>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</si>
  <si>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</si>
  <si>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</si>
  <si>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</si>
  <si>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</si>
  <si>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</si>
  <si>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</si>
  <si>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</si>
  <si>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</si>
  <si>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</si>
  <si>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</si>
  <si>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</si>
  <si>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</si>
  <si>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</si>
  <si>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</si>
  <si>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</si>
  <si>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</si>
  <si>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</si>
  <si>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</si>
  <si>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</si>
  <si>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</si>
  <si>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</si>
  <si>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</si>
  <si>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</si>
  <si>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</si>
  <si>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</si>
  <si>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</si>
  <si>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</si>
  <si>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</si>
  <si>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</si>
  <si>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</si>
  <si>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</si>
  <si>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</si>
  <si>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</si>
  <si>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</si>
  <si>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</si>
  <si>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</si>
  <si>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</si>
  <si>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</si>
  <si>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</si>
  <si>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</si>
  <si>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</si>
  <si>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</si>
  <si>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</si>
  <si>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</si>
  <si>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</si>
  <si>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</si>
  <si>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</si>
  <si>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</si>
  <si>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</si>
  <si>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</si>
  <si>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</si>
  <si>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</si>
  <si>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</si>
  <si>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</si>
  <si>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</si>
  <si>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</si>
  <si>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</si>
  <si>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</si>
  <si>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</si>
  <si>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</si>
  <si>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</si>
  <si>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</si>
  <si>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</si>
  <si>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</si>
  <si>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</si>
  <si>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</si>
  <si>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</si>
  <si>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</si>
  <si>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</si>
  <si>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</si>
  <si>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</si>
  <si>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</si>
  <si>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</si>
  <si>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</si>
  <si>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</si>
  <si>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</si>
  <si>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</si>
  <si>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</si>
  <si>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</si>
  <si>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</si>
  <si>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</si>
  <si>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</si>
  <si>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</si>
  <si>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</si>
  <si>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</si>
  <si>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</si>
  <si>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</si>
  <si>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</si>
  <si>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</si>
  <si>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</si>
  <si>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</si>
  <si>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</si>
  <si>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</si>
  <si>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</si>
  <si>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</si>
  <si>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</si>
  <si>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</si>
  <si>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</si>
  <si>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</si>
  <si>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</si>
  <si>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</si>
  <si>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</si>
  <si>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</si>
  <si>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</si>
  <si>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</si>
  <si>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</si>
  <si>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</si>
  <si>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</si>
  <si>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</si>
  <si>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</si>
  <si>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</si>
  <si>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</si>
  <si>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</si>
  <si>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</si>
  <si>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</si>
  <si>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</si>
  <si>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</si>
  <si>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</si>
  <si>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</si>
  <si>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</si>
  <si>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</si>
  <si>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</si>
  <si>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</si>
  <si>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</si>
  <si>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</si>
  <si>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</si>
  <si>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</si>
  <si>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</si>
  <si>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</si>
  <si>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</si>
  <si>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</si>
  <si>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</si>
  <si>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</si>
  <si>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</si>
  <si>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</si>
  <si>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</si>
  <si>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</si>
  <si>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</si>
  <si>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</si>
  <si>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</si>
  <si>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</si>
  <si>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</si>
  <si>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</si>
  <si>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</si>
  <si>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</si>
  <si>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</si>
  <si>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</si>
  <si>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</si>
  <si>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</si>
  <si>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</si>
  <si>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</si>
  <si>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</si>
  <si>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</si>
  <si>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</si>
  <si>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</si>
  <si>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</si>
  <si>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</si>
  <si>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</si>
  <si>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</si>
  <si>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</si>
  <si>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</si>
  <si>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</si>
  <si>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</si>
  <si>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</si>
  <si>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</si>
  <si>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</si>
  <si>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</si>
  <si>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</si>
  <si>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</si>
  <si>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</si>
  <si>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</si>
  <si>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</si>
  <si>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</si>
  <si>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</si>
  <si>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</si>
  <si>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</si>
  <si>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</si>
  <si>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</si>
  <si>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</si>
  <si>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</si>
  <si>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</si>
  <si>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</si>
  <si>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</si>
  <si>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</si>
  <si>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</si>
  <si>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</si>
  <si>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</si>
  <si>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</si>
  <si>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</si>
  <si>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</si>
  <si>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</si>
  <si>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</si>
  <si>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</si>
  <si>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</si>
  <si>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</si>
  <si>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</si>
  <si>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</si>
  <si>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</si>
  <si>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</si>
  <si>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</si>
  <si>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</si>
  <si>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</si>
  <si>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</si>
  <si>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</si>
  <si>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</si>
  <si>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</si>
  <si>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</si>
  <si>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</si>
  <si>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</si>
  <si>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</si>
  <si>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</si>
  <si>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</si>
  <si>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</si>
  <si>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</si>
  <si>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</si>
  <si>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</si>
  <si>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</si>
  <si>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</si>
  <si>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</si>
  <si>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</si>
  <si>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</si>
  <si>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</si>
  <si>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</si>
  <si>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</si>
  <si>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</si>
  <si>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</si>
  <si>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</si>
  <si>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</si>
  <si>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</si>
  <si>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</si>
  <si>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</si>
  <si>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</si>
  <si>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</si>
  <si>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</si>
  <si>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</si>
  <si>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</si>
  <si>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</si>
  <si>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</si>
  <si>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</si>
  <si>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</si>
  <si>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</si>
  <si>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</si>
  <si>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</si>
  <si>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</si>
  <si>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</si>
  <si>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</si>
  <si>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</si>
  <si>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</si>
  <si>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</si>
  <si>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</si>
  <si>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</si>
  <si>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</si>
  <si>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</si>
  <si>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</si>
  <si>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</si>
  <si>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</si>
  <si>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</si>
  <si>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</si>
  <si>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</si>
  <si>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</si>
  <si>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</si>
  <si>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</si>
  <si>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</si>
  <si>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</si>
  <si>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</si>
  <si>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</si>
  <si>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</si>
  <si>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</si>
  <si>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</si>
  <si>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</si>
  <si>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</si>
  <si>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</si>
  <si>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</si>
  <si>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</si>
  <si>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</si>
  <si>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</si>
  <si>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</si>
  <si>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</si>
  <si>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</si>
  <si>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</si>
  <si>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</si>
  <si>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</si>
  <si>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</si>
  <si>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</si>
  <si>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</si>
  <si>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</si>
  <si>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</si>
  <si>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</si>
  <si>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</si>
  <si>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</si>
  <si>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</si>
  <si>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</si>
  <si>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</si>
  <si>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</si>
  <si>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</si>
  <si>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</si>
  <si>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</si>
  <si>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</si>
  <si>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</si>
  <si>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</si>
  <si>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</si>
  <si>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</si>
  <si>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</si>
  <si>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</si>
  <si>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</si>
  <si>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</si>
  <si>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</si>
  <si>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</si>
  <si>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</si>
  <si>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</si>
  <si>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</si>
  <si>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</si>
  <si>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</si>
  <si>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</si>
  <si>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</si>
  <si>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</si>
  <si>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</si>
  <si>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</si>
  <si>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</si>
  <si>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</si>
  <si>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</si>
  <si>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</si>
  <si>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</si>
  <si>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</si>
  <si>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</si>
  <si>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</si>
  <si>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</si>
  <si>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</si>
  <si>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</si>
  <si>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</si>
  <si>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</si>
  <si>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</si>
  <si>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</si>
  <si>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</si>
  <si>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</si>
  <si>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</si>
  <si>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</si>
  <si>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</si>
  <si>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</si>
  <si>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</si>
  <si>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</si>
  <si>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</si>
  <si>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</si>
  <si>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</si>
  <si>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</si>
  <si>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</si>
  <si>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</si>
  <si>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</si>
  <si>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</si>
  <si>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</si>
  <si>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</si>
  <si>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</si>
  <si>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</si>
  <si>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</si>
  <si>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</si>
  <si>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</si>
  <si>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</si>
  <si>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</si>
  <si>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</si>
  <si>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</si>
  <si>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</si>
  <si>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</si>
  <si>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</si>
  <si>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</si>
  <si>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</si>
  <si>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</si>
  <si>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</si>
  <si>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</si>
  <si>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</si>
  <si>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</si>
  <si>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</si>
  <si>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</si>
  <si>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</si>
  <si>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</si>
  <si>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</si>
  <si>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</si>
  <si>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</si>
  <si>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</si>
  <si>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</si>
  <si>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</si>
  <si>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</si>
  <si>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</si>
  <si>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</si>
  <si>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</si>
  <si>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</si>
  <si>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</si>
  <si>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</si>
  <si>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</si>
  <si>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</si>
  <si>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</si>
  <si>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</si>
  <si>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</si>
  <si>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</si>
  <si>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</si>
  <si>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</si>
  <si>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</si>
  <si>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</si>
  <si>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</si>
  <si>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</si>
  <si>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</si>
  <si>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</si>
  <si>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</si>
  <si>
    <t>Included full text of the GNU GPL, and updated the footer information.  Add 80 hidden rows.</t>
  </si>
  <si>
    <t>Need more?  Rows 24-103 are hidden</t>
  </si>
  <si>
    <t>1.1</t>
  </si>
  <si>
    <t>Minor formatting changes</t>
  </si>
  <si>
    <t>1.2</t>
  </si>
  <si>
    <t>Subscribe to the SPERT® newsletter for monthly tips, free webinars, and new release notifications</t>
  </si>
  <si>
    <r>
      <t xml:space="preserve">Soothsayer™ </t>
    </r>
    <r>
      <rPr>
        <sz val="14"/>
        <color theme="1"/>
        <rFont val="Calibri"/>
        <family val="2"/>
        <scheme val="minor"/>
      </rPr>
      <t>for Risk Analysis</t>
    </r>
    <r>
      <rPr>
        <b/>
        <i/>
        <sz val="14"/>
        <color rgb="FFF1592A"/>
        <rFont val="Calibri"/>
        <family val="2"/>
        <scheme val="minor"/>
      </rPr>
      <t xml:space="preserve"> </t>
    </r>
    <r>
      <rPr>
        <i/>
        <sz val="14"/>
        <color theme="1" tint="0.499984740745262"/>
        <rFont val="Calibri"/>
        <family val="2"/>
        <scheme val="minor"/>
      </rPr>
      <t>Change Log</t>
    </r>
  </si>
  <si>
    <r>
      <t xml:space="preserve">Soothsayer™ </t>
    </r>
    <r>
      <rPr>
        <sz val="14"/>
        <color theme="1"/>
        <rFont val="Calibri"/>
        <family val="2"/>
        <scheme val="minor"/>
      </rPr>
      <t>for Risk Analysis</t>
    </r>
    <r>
      <rPr>
        <b/>
        <i/>
        <sz val="14"/>
        <color rgb="FFF1592A"/>
        <rFont val="Calibri"/>
        <family val="2"/>
        <scheme val="minor"/>
      </rPr>
      <t xml:space="preserve"> </t>
    </r>
    <r>
      <rPr>
        <i/>
        <sz val="14"/>
        <color theme="1" tint="0.499984740745262"/>
        <rFont val="Calibri"/>
        <family val="2"/>
        <scheme val="minor"/>
      </rPr>
      <t>Vlookups</t>
    </r>
  </si>
  <si>
    <r>
      <t xml:space="preserve">Soothsayer™ </t>
    </r>
    <r>
      <rPr>
        <sz val="16"/>
        <color theme="1"/>
        <rFont val="Calibri"/>
        <family val="2"/>
        <scheme val="minor"/>
      </rPr>
      <t>for Project Risk Analysis</t>
    </r>
  </si>
  <si>
    <t>1.2.1</t>
  </si>
  <si>
    <t>Updated file properties</t>
  </si>
  <si>
    <t>1.4</t>
  </si>
  <si>
    <t>Change Date</t>
  </si>
  <si>
    <t>Authored By</t>
  </si>
  <si>
    <t>William W. Davis</t>
  </si>
  <si>
    <t>Changed copyright footer so modified Soothsayer spreadsheets done by other authors are easier to legally indicate</t>
  </si>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</sst>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26"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
      <i/>
      <sz val="11"/>
      <color rgb="FFFF0000"/>
      <name val="Calibri"/>
      <family val="2"/>
      <scheme val="minor"/>
    </font>
    <font>
      <sz val="11"/>
      <color rgb="FF0000FF"/>
      <name val="Calibri"/>
      <family val="2"/>
      <scheme val="minor"/>
    </font>
    <font>
      <b/>
      <sz val="14"/>
      <color theme="1"/>
      <name val="Calibri"/>
      <family val="2"/>
      <scheme val="minor"/>
    </font>
    <font>
      <b/>
      <i/>
      <sz val="14"/>
      <color rgb="FFF1592A"/>
      <name val="Calibri"/>
      <family val="2"/>
      <scheme val="minor"/>
    </font>
    <font>
      <i/>
      <sz val="14"/>
      <color theme="1" tint="0.499984740745262"/>
      <name val="Calibri"/>
      <family val="2"/>
      <scheme val="minor"/>
    </font>
    <font>
      <sz val="14"/>
      <color theme="1"/>
      <name val="Calibri"/>
      <family val="2"/>
      <scheme val="minor"/>
    </font>
    <font>
      <sz val="16"/>
      <color theme="1"/>
      <name val="Calibri"/>
      <family val="2"/>
      <scheme val="minor"/>
    </font>
    <font>
      <i/>
      <sz val="11"/>
      <color theme="0"/>
      <name val="Calibri"/>
      <family val="2"/>
      <scheme val="minor"/>
    </font>
    <font>
      <b/>
      <i/>
      <sz val="11"/>
      <color theme="0"/>
      <name val="Calibri"/>
      <family val="2"/>
      <scheme val="minor"/>
    </font>
  </fonts>
  <fills count="17">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FFCC"/>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96">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0" fillId="5" borderId="3" xfId="0" applyFill="1" applyBorder="1"/>
    <xf numFmtId="0" fontId="0" fillId="5" borderId="3" xfId="0" applyFill="1" applyBorder="1" applyAlignment="1">
      <alignment horizontal="center"/>
    </xf>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0" borderId="1" xfId="0"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1" fillId="2" borderId="1" xfId="0" applyFont="1" applyFill="1" applyBorder="1"/>
    <xf numFmtId="0" fontId="4" fillId="4" borderId="0" xfId="0" applyFont="1" applyFill="1" applyBorder="1" applyAlignment="1">
      <alignment horizontal="left"/>
    </xf>
    <xf numFmtId="0" fontId="4" fillId="0" borderId="0" xfId="0" applyFont="1" applyAlignment="1">
      <alignment horizontal="right"/>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xf numFmtId="0" fontId="17" fillId="4" borderId="0" xfId="0" applyFont="1" applyFill="1" applyBorder="1" applyAlignment="1">
      <alignment horizontal="left" indent="1"/>
    </xf>
    <xf numFmtId="0" fontId="1" fillId="5" borderId="2" xfId="0" applyFont="1" applyFill="1" applyBorder="1" applyAlignment="1">
      <alignment horizontal="left" indent="1"/>
    </xf>
    <xf numFmtId="0" fontId="0" fillId="5" borderId="5" xfId="0" applyFill="1" applyBorder="1" applyAlignment="1">
      <alignment horizontal="left" indent="1"/>
    </xf>
    <xf numFmtId="0" fontId="4" fillId="5" borderId="5" xfId="0" applyFont="1" applyFill="1" applyBorder="1" applyAlignment="1">
      <alignment horizontal="left" indent="1"/>
    </xf>
    <xf numFmtId="0" fontId="1" fillId="5" borderId="5" xfId="0" applyFont="1" applyFill="1" applyBorder="1" applyAlignment="1">
      <alignment horizontal="left" indent="1"/>
    </xf>
    <xf numFmtId="0" fontId="0" fillId="5" borderId="5" xfId="0" applyFont="1" applyFill="1" applyBorder="1" applyAlignment="1">
      <alignment horizontal="left" indent="1"/>
    </xf>
    <xf numFmtId="0" fontId="0" fillId="5" borderId="6" xfId="0" applyFill="1" applyBorder="1" applyAlignment="1">
      <alignment horizontal="left" indent="1"/>
    </xf>
    <xf numFmtId="164" fontId="0" fillId="11" borderId="1" xfId="0" applyNumberFormat="1" applyFill="1" applyBorder="1"/>
    <xf numFmtId="49" fontId="0" fillId="11" borderId="1" xfId="0" applyNumberFormat="1" applyFill="1" applyBorder="1" applyAlignment="1">
      <alignment horizontal="center"/>
    </xf>
    <xf numFmtId="0" fontId="0" fillId="11" borderId="1" xfId="0" applyFill="1" applyBorder="1"/>
    <xf numFmtId="0" fontId="0" fillId="12" borderId="1" xfId="0" applyFill="1" applyBorder="1" applyAlignment="1">
      <alignment horizontal="center"/>
    </xf>
    <xf numFmtId="1" fontId="18" fillId="3" borderId="1" xfId="1" applyNumberFormat="1" applyFont="1" applyFill="1" applyBorder="1"/>
    <xf numFmtId="0" fontId="18" fillId="3" borderId="1" xfId="0" applyFont="1" applyFill="1" applyBorder="1"/>
    <xf numFmtId="9" fontId="18" fillId="3" borderId="1" xfId="0" applyNumberFormat="1" applyFont="1" applyFill="1" applyBorder="1"/>
    <xf numFmtId="0" fontId="1" fillId="12" borderId="1" xfId="0" applyFont="1" applyFill="1" applyBorder="1"/>
    <xf numFmtId="0" fontId="1" fillId="12" borderId="1" xfId="0" applyFont="1" applyFill="1" applyBorder="1" applyAlignment="1">
      <alignment horizontal="center"/>
    </xf>
    <xf numFmtId="0" fontId="19" fillId="14" borderId="0" xfId="0" applyFont="1" applyFill="1" applyAlignment="1">
      <alignment horizontal="left" vertical="center" indent="1"/>
    </xf>
    <xf numFmtId="49" fontId="0" fillId="14" borderId="1" xfId="0" applyNumberFormat="1" applyFill="1" applyBorder="1" applyAlignment="1">
      <alignment horizontal="center"/>
    </xf>
    <xf numFmtId="0" fontId="0" fillId="14" borderId="1" xfId="0" applyFill="1" applyBorder="1"/>
    <xf numFmtId="0" fontId="6" fillId="13" borderId="1" xfId="0" applyFont="1" applyFill="1" applyBorder="1" applyAlignment="1">
      <alignment horizontal="center"/>
    </xf>
    <xf numFmtId="0" fontId="19" fillId="14" borderId="10" xfId="0" applyFont="1" applyFill="1" applyBorder="1" applyAlignment="1">
      <alignment horizontal="left" vertical="center" indent="1"/>
    </xf>
    <xf numFmtId="0" fontId="0" fillId="14" borderId="11" xfId="0" applyFill="1" applyBorder="1"/>
    <xf numFmtId="0" fontId="0" fillId="14" borderId="12" xfId="0" applyFill="1" applyBorder="1"/>
    <xf numFmtId="0" fontId="6" fillId="10" borderId="1" xfId="0" applyFont="1" applyFill="1" applyBorder="1" applyAlignment="1">
      <alignment horizontal="center"/>
    </xf>
    <xf numFmtId="165" fontId="7" fillId="15" borderId="1" xfId="3" applyNumberFormat="1" applyFont="1" applyFill="1" applyBorder="1"/>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4" borderId="4"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8" xfId="0" applyFont="1" applyFill="1" applyBorder="1" applyAlignment="1">
      <alignment horizontal="center" vertical="center"/>
    </xf>
    <xf numFmtId="0" fontId="8" fillId="14" borderId="9" xfId="0" applyFont="1" applyFill="1" applyBorder="1" applyAlignment="1">
      <alignment horizontal="center" vertical="center"/>
    </xf>
    <xf numFmtId="0" fontId="15" fillId="4" borderId="0" xfId="2" applyFont="1" applyFill="1" applyAlignment="1">
      <alignment horizontal="left" indent="1"/>
    </xf>
    <xf numFmtId="0" fontId="5" fillId="4" borderId="0" xfId="2" applyFill="1" applyAlignment="1">
      <alignment horizontal="left" indent="1"/>
    </xf>
    <xf numFmtId="49" fontId="0" fillId="16" borderId="1" xfId="0" applyNumberFormat="1" applyFill="1" applyBorder="1" applyAlignment="1">
      <alignment horizontal="center"/>
    </xf>
    <xf numFmtId="0" fontId="0" fillId="16" borderId="1" xfId="0" applyFill="1" applyBorder="1"/>
    <xf numFmtId="164" fontId="18" fillId="3" borderId="1" xfId="0" applyNumberFormat="1" applyFont="1" applyFill="1" applyBorder="1"/>
    <xf numFmtId="49" fontId="18" fillId="3" borderId="1" xfId="0" applyNumberFormat="1" applyFont="1" applyFill="1" applyBorder="1" applyAlignment="1">
      <alignment horizontal="center"/>
    </xf>
    <xf numFmtId="164" fontId="24" fillId="16" borderId="1" xfId="0" applyNumberFormat="1" applyFont="1" applyFill="1" applyBorder="1" applyAlignment="1">
      <alignment horizontal="left" inden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FFFF99"/>
      <color rgb="FFFFFFCC"/>
      <color rgb="FF0000FF"/>
      <color rgb="FF00CC00"/>
      <color rgb="FF00FF00"/>
      <color rgb="FFFF9900"/>
      <color rgb="FFFFCCCC"/>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22</xdr:row>
      <xdr:rowOff>161925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839075" y="533400"/>
          <a:ext cx="285750" cy="402907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statisticalpert" TargetMode="External"/><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4" Type="http://schemas.openxmlformats.org/officeDocument/2006/relationships/hyperlink" Target="https://twitter.com/StatisticalPERT"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1"/>
  <sheetViews>
    <sheetView showGridLines="0" tabSelected="1" workbookViewId="0">
      <pane ySplit="3" topLeftCell="A4" activePane="bottomLeft" state="frozen"/>
      <selection pane="bottomLeft" activeCell="C4" sqref="C4"/>
    </sheetView>
  </sheetViews>
  <sheetFormatPr defaultRowHeight="14.75" x14ac:dyDescent="0.75"/>
  <cols>
    <col min="1" max="1" width="4.40625" style="1" customWidth="1"/>
    <col min="2" max="2" width="8.1328125" style="1" customWidth="1"/>
    <col min="3" max="6" width="12.7265625" customWidth="1"/>
    <col min="7" max="7" width="15.54296875" style="1" customWidth="1"/>
    <col min="8" max="8" width="11.54296875" customWidth="1"/>
    <col min="9" max="9" width="19.40625" style="37" hidden="1" customWidth="1"/>
    <col min="10" max="10" width="15" hidden="1" customWidth="1"/>
    <col min="11" max="11" width="3" customWidth="1"/>
    <col min="12" max="12" width="13.1328125" customWidth="1"/>
    <col min="13" max="13" width="15.7265625" customWidth="1"/>
    <col min="14" max="16" width="13.54296875" customWidth="1"/>
  </cols>
  <sheetData>
    <row r="1" spans="1:17" ht="15.75" customHeight="1" x14ac:dyDescent="0.8">
      <c r="A1" s="83" t="s">
        <v>587</v>
      </c>
      <c r="B1" s="84"/>
      <c r="C1" s="84"/>
      <c r="D1" s="84"/>
      <c r="E1" s="84"/>
      <c r="F1" s="84"/>
      <c r="G1" s="84"/>
      <c r="H1" s="85"/>
      <c r="I1" s="47"/>
      <c r="J1" s="3"/>
      <c r="K1" s="3"/>
      <c r="L1" s="51" t="s">
        <v>50</v>
      </c>
      <c r="M1" s="81" t="s">
        <v>46</v>
      </c>
      <c r="N1" s="50" t="s">
        <v>47</v>
      </c>
      <c r="O1" s="3"/>
      <c r="P1" s="3"/>
      <c r="Q1" s="3"/>
    </row>
    <row r="2" spans="1:17" ht="15.75" customHeight="1" x14ac:dyDescent="0.75">
      <c r="A2" s="86"/>
      <c r="B2" s="87"/>
      <c r="C2" s="87"/>
      <c r="D2" s="87"/>
      <c r="E2" s="87"/>
      <c r="F2" s="87"/>
      <c r="G2" s="87"/>
      <c r="H2" s="88"/>
      <c r="I2" s="48"/>
      <c r="J2" s="3"/>
      <c r="K2" s="3"/>
      <c r="L2" s="3"/>
      <c r="M2" s="3"/>
      <c r="N2" s="3"/>
      <c r="O2" s="3"/>
      <c r="P2" s="3"/>
      <c r="Q2" s="3"/>
    </row>
    <row r="3" spans="1:17" ht="16" x14ac:dyDescent="0.8">
      <c r="A3" s="77" t="s">
        <v>20</v>
      </c>
      <c r="B3" s="77" t="s">
        <v>36</v>
      </c>
      <c r="C3" s="77" t="s">
        <v>21</v>
      </c>
      <c r="D3" s="77" t="s">
        <v>1</v>
      </c>
      <c r="E3" s="77" t="s">
        <v>22</v>
      </c>
      <c r="F3" s="77" t="s">
        <v>0</v>
      </c>
      <c r="G3" s="77" t="s">
        <v>12</v>
      </c>
      <c r="H3" s="77" t="s">
        <v>6</v>
      </c>
      <c r="I3" s="31" t="s">
        <v>41</v>
      </c>
      <c r="J3" s="31" t="s">
        <v>18</v>
      </c>
      <c r="K3" s="3"/>
      <c r="L3" s="32" t="s">
        <v>17</v>
      </c>
      <c r="M3" s="33" t="s">
        <v>19</v>
      </c>
      <c r="N3" s="3"/>
      <c r="O3" s="3"/>
      <c r="P3" s="3"/>
      <c r="Q3" s="3"/>
    </row>
    <row r="4" spans="1:17" ht="16" x14ac:dyDescent="0.8">
      <c r="A4" s="68">
        <v>1</v>
      </c>
      <c r="B4" s="45"/>
      <c r="C4" s="69">
        <v>8</v>
      </c>
      <c r="D4" s="69">
        <v>20</v>
      </c>
      <c r="E4" s="69">
        <v>52</v>
      </c>
      <c r="F4" s="30">
        <f t="shared" ref="F4:F23" si="0">IF(AND(C4&gt;0,D4&gt;0,E4&gt;0),(C4+(4*D4)+E4)/6,"")</f>
        <v>23.333333333333332</v>
      </c>
      <c r="G4" s="46" t="s">
        <v>8</v>
      </c>
      <c r="H4" s="23">
        <f>IF(OR(F4="",ISBLANK(G4)),"",VLOOKUP(G4,VLookups!$A$4:$B$9,2,FALSE))</f>
        <v>0.05</v>
      </c>
      <c r="I4" s="29">
        <f>IF(F4="","",H4/(SUM($H$4:$H$103)))</f>
        <v>2.4390243902439029E-2</v>
      </c>
      <c r="J4" s="29">
        <f>IF(F4="","",_xlfn.BINOM.DIST(A4,COUNT($F$4:$F$103),$H$104,TRUE))</f>
        <v>0.37229680482696276</v>
      </c>
      <c r="K4" s="3"/>
      <c r="L4" s="82">
        <f>IF(H4="","",AVERAGE(J4,MAX(J3,0)))</f>
        <v>0.18614840241348138</v>
      </c>
      <c r="M4" s="34">
        <f>IF(H4="","",A4*IF($M$1="Average",$F$105,$F$106))</f>
        <v>10.593495934959352</v>
      </c>
      <c r="N4" s="3"/>
      <c r="O4" s="3"/>
      <c r="P4" s="3"/>
      <c r="Q4" s="3"/>
    </row>
    <row r="5" spans="1:17" ht="16" x14ac:dyDescent="0.8">
      <c r="A5" s="68">
        <v>2</v>
      </c>
      <c r="B5" s="45"/>
      <c r="C5" s="69">
        <v>7</v>
      </c>
      <c r="D5" s="69">
        <v>16</v>
      </c>
      <c r="E5" s="69">
        <v>52</v>
      </c>
      <c r="F5" s="30">
        <f t="shared" si="0"/>
        <v>20.5</v>
      </c>
      <c r="G5" s="46" t="s">
        <v>8</v>
      </c>
      <c r="H5" s="23">
        <f>IF(OR(F5="",ISBLANK(G5)),"",VLOOKUP(G5,VLookups!$A$4:$B$9,2,FALSE))</f>
        <v>0.05</v>
      </c>
      <c r="I5" s="29">
        <f t="shared" ref="I5:I68" si="1">IF(F5="","",H5/(SUM($H$4:$H$103)))</f>
        <v>2.4390243902439029E-2</v>
      </c>
      <c r="J5" s="29">
        <f t="shared" ref="J5:J68" si="2">IF(F5="","",_xlfn.BINOM.DIST(A5,COUNT($F$4:$F$103),$H$104,TRUE))</f>
        <v>0.66258884310118737</v>
      </c>
      <c r="K5" s="3"/>
      <c r="L5" s="82">
        <f t="shared" ref="L5:L23" si="3">IF(H5="","",AVERAGE(J5,MAX(J4,0)))</f>
        <v>0.51744282396407504</v>
      </c>
      <c r="M5" s="34">
        <f t="shared" ref="M5:M23" si="4">IF(H5="","",A5*IF($M$1="Average",$F$105,$F$106))</f>
        <v>21.186991869918703</v>
      </c>
      <c r="N5" s="3"/>
      <c r="O5" s="3"/>
      <c r="P5" s="3"/>
      <c r="Q5" s="3"/>
    </row>
    <row r="6" spans="1:17" ht="16" x14ac:dyDescent="0.8">
      <c r="A6" s="68">
        <v>3</v>
      </c>
      <c r="B6" s="45"/>
      <c r="C6" s="69">
        <v>7</v>
      </c>
      <c r="D6" s="69">
        <v>14</v>
      </c>
      <c r="E6" s="69">
        <v>40</v>
      </c>
      <c r="F6" s="30">
        <f t="shared" si="0"/>
        <v>17.166666666666668</v>
      </c>
      <c r="G6" s="46" t="s">
        <v>9</v>
      </c>
      <c r="H6" s="23">
        <f>IF(OR(F6="",ISBLANK(G6)),"",VLOOKUP(G6,VLookups!$A$4:$B$9,2,FALSE))</f>
        <v>0.1</v>
      </c>
      <c r="I6" s="29">
        <f t="shared" si="1"/>
        <v>4.8780487804878057E-2</v>
      </c>
      <c r="J6" s="29">
        <f t="shared" si="2"/>
        <v>0.86172096202031434</v>
      </c>
      <c r="K6" s="3"/>
      <c r="L6" s="82">
        <f t="shared" si="3"/>
        <v>0.7621549025607508</v>
      </c>
      <c r="M6" s="34">
        <f t="shared" si="4"/>
        <v>31.780487804878057</v>
      </c>
      <c r="N6" s="3"/>
      <c r="O6" s="3"/>
      <c r="P6" s="3"/>
      <c r="Q6" s="3"/>
    </row>
    <row r="7" spans="1:17" ht="16" x14ac:dyDescent="0.8">
      <c r="A7" s="68">
        <v>4</v>
      </c>
      <c r="B7" s="45"/>
      <c r="C7" s="69">
        <v>6</v>
      </c>
      <c r="D7" s="69">
        <v>14</v>
      </c>
      <c r="E7" s="69">
        <v>36</v>
      </c>
      <c r="F7" s="30">
        <f t="shared" si="0"/>
        <v>16.333333333333332</v>
      </c>
      <c r="G7" s="46" t="s">
        <v>15</v>
      </c>
      <c r="H7" s="23">
        <f>IF(OR(F7="",ISBLANK(G7)),"",VLOOKUP(G7,VLookups!$A$4:$B$9,2,FALSE))</f>
        <v>0.2</v>
      </c>
      <c r="I7" s="29">
        <f t="shared" si="1"/>
        <v>9.7560975609756115E-2</v>
      </c>
      <c r="J7" s="29">
        <f t="shared" si="2"/>
        <v>0.95628949725989987</v>
      </c>
      <c r="K7" s="3"/>
      <c r="L7" s="82">
        <f t="shared" si="3"/>
        <v>0.9090052296401071</v>
      </c>
      <c r="M7" s="34">
        <f t="shared" si="4"/>
        <v>42.373983739837406</v>
      </c>
      <c r="N7" s="3"/>
      <c r="O7" s="3"/>
      <c r="P7" s="3"/>
      <c r="Q7" s="3"/>
    </row>
    <row r="8" spans="1:17" ht="16" x14ac:dyDescent="0.8">
      <c r="A8" s="68">
        <v>5</v>
      </c>
      <c r="B8" s="45"/>
      <c r="C8" s="69">
        <v>6</v>
      </c>
      <c r="D8" s="69">
        <v>12</v>
      </c>
      <c r="E8" s="69">
        <v>32</v>
      </c>
      <c r="F8" s="30">
        <f t="shared" si="0"/>
        <v>14.333333333333334</v>
      </c>
      <c r="G8" s="46" t="s">
        <v>16</v>
      </c>
      <c r="H8" s="23">
        <f>IF(OR(F8="",ISBLANK(G8)),"",VLOOKUP(G8,VLookups!$A$4:$B$9,2,FALSE))</f>
        <v>0.15</v>
      </c>
      <c r="I8" s="29">
        <f t="shared" si="1"/>
        <v>7.3170731707317083E-2</v>
      </c>
      <c r="J8" s="29">
        <f t="shared" si="2"/>
        <v>0.98922417632789439</v>
      </c>
      <c r="K8" s="3"/>
      <c r="L8" s="82">
        <f t="shared" si="3"/>
        <v>0.97275683679389713</v>
      </c>
      <c r="M8" s="34">
        <f t="shared" si="4"/>
        <v>52.967479674796756</v>
      </c>
      <c r="N8" s="3"/>
      <c r="O8" s="3"/>
      <c r="P8" s="3"/>
      <c r="Q8" s="3"/>
    </row>
    <row r="9" spans="1:17" ht="16" x14ac:dyDescent="0.8">
      <c r="A9" s="68">
        <v>6</v>
      </c>
      <c r="B9" s="45"/>
      <c r="C9" s="69">
        <v>5</v>
      </c>
      <c r="D9" s="69">
        <v>10</v>
      </c>
      <c r="E9" s="69">
        <v>32</v>
      </c>
      <c r="F9" s="30">
        <f t="shared" si="0"/>
        <v>12.833333333333334</v>
      </c>
      <c r="G9" s="46" t="s">
        <v>10</v>
      </c>
      <c r="H9" s="23">
        <f>IF(OR(F9="",ISBLANK(G9)),"",VLOOKUP(G9,VLookups!$A$4:$B$9,2,FALSE))</f>
        <v>0.25</v>
      </c>
      <c r="I9" s="29">
        <f t="shared" si="1"/>
        <v>0.12195121951219513</v>
      </c>
      <c r="J9" s="29">
        <f t="shared" si="2"/>
        <v>0.99791350606912854</v>
      </c>
      <c r="K9" s="3"/>
      <c r="L9" s="82">
        <f t="shared" si="3"/>
        <v>0.99356884119851152</v>
      </c>
      <c r="M9" s="34">
        <f t="shared" si="4"/>
        <v>63.560975609756113</v>
      </c>
      <c r="N9" s="3"/>
      <c r="O9" s="3"/>
      <c r="P9" s="3"/>
      <c r="Q9" s="3"/>
    </row>
    <row r="10" spans="1:17" ht="16" x14ac:dyDescent="0.8">
      <c r="A10" s="68">
        <v>7</v>
      </c>
      <c r="B10" s="45"/>
      <c r="C10" s="69">
        <v>5</v>
      </c>
      <c r="D10" s="69">
        <v>8</v>
      </c>
      <c r="E10" s="69">
        <v>32</v>
      </c>
      <c r="F10" s="30">
        <f t="shared" si="0"/>
        <v>11.5</v>
      </c>
      <c r="G10" s="46" t="s">
        <v>10</v>
      </c>
      <c r="H10" s="23">
        <f>IF(OR(F10="",ISBLANK(G10)),"",VLOOKUP(G10,VLookups!$A$4:$B$9,2,FALSE))</f>
        <v>0.25</v>
      </c>
      <c r="I10" s="29">
        <f t="shared" si="1"/>
        <v>0.12195121951219513</v>
      </c>
      <c r="J10" s="29">
        <f t="shared" si="2"/>
        <v>0.9996820458785689</v>
      </c>
      <c r="K10" s="3"/>
      <c r="L10" s="82">
        <f t="shared" si="3"/>
        <v>0.99879777597384867</v>
      </c>
      <c r="M10" s="34">
        <f t="shared" si="4"/>
        <v>74.154471544715463</v>
      </c>
      <c r="N10" s="3"/>
      <c r="O10" s="3"/>
      <c r="P10" s="3"/>
      <c r="Q10" s="3"/>
    </row>
    <row r="11" spans="1:17" ht="16" x14ac:dyDescent="0.8">
      <c r="A11" s="68">
        <v>8</v>
      </c>
      <c r="B11" s="45"/>
      <c r="C11" s="69">
        <v>4</v>
      </c>
      <c r="D11" s="69">
        <v>8</v>
      </c>
      <c r="E11" s="69">
        <v>24</v>
      </c>
      <c r="F11" s="30">
        <f t="shared" si="0"/>
        <v>10</v>
      </c>
      <c r="G11" s="46" t="s">
        <v>9</v>
      </c>
      <c r="H11" s="23">
        <f>IF(OR(F11="",ISBLANK(G11)),"",VLOOKUP(G11,VLookups!$A$4:$B$9,2,FALSE))</f>
        <v>0.1</v>
      </c>
      <c r="I11" s="29">
        <f t="shared" si="1"/>
        <v>4.8780487804878057E-2</v>
      </c>
      <c r="J11" s="29">
        <f t="shared" si="2"/>
        <v>0.99996200777890509</v>
      </c>
      <c r="K11" s="3"/>
      <c r="L11" s="82">
        <f t="shared" si="3"/>
        <v>0.999822026828737</v>
      </c>
      <c r="M11" s="34">
        <f t="shared" si="4"/>
        <v>84.747967479674813</v>
      </c>
      <c r="N11" s="3"/>
      <c r="O11" s="3"/>
      <c r="P11" s="3"/>
      <c r="Q11" s="3"/>
    </row>
    <row r="12" spans="1:17" ht="16" x14ac:dyDescent="0.8">
      <c r="A12" s="68">
        <v>9</v>
      </c>
      <c r="B12" s="45"/>
      <c r="C12" s="69">
        <v>4</v>
      </c>
      <c r="D12" s="69">
        <v>6</v>
      </c>
      <c r="E12" s="69">
        <v>24</v>
      </c>
      <c r="F12" s="30">
        <f t="shared" si="0"/>
        <v>8.6666666666666661</v>
      </c>
      <c r="G12" s="46" t="s">
        <v>9</v>
      </c>
      <c r="H12" s="23">
        <f>IF(OR(F12="",ISBLANK(G12)),"",VLOOKUP(G12,VLookups!$A$4:$B$9,2,FALSE))</f>
        <v>0.1</v>
      </c>
      <c r="I12" s="29">
        <f t="shared" si="1"/>
        <v>4.8780487804878057E-2</v>
      </c>
      <c r="J12" s="29">
        <f t="shared" si="2"/>
        <v>0.99999647756242993</v>
      </c>
      <c r="K12" s="3"/>
      <c r="L12" s="82">
        <f t="shared" si="3"/>
        <v>0.99997924267066751</v>
      </c>
      <c r="M12" s="34">
        <f t="shared" si="4"/>
        <v>95.341463414634163</v>
      </c>
      <c r="N12" s="3"/>
      <c r="O12" s="3"/>
      <c r="P12" s="3"/>
      <c r="Q12" s="3"/>
    </row>
    <row r="13" spans="1:17" ht="16" x14ac:dyDescent="0.8">
      <c r="A13" s="68">
        <v>10</v>
      </c>
      <c r="B13" s="45"/>
      <c r="C13" s="69">
        <v>3</v>
      </c>
      <c r="D13" s="69">
        <v>6</v>
      </c>
      <c r="E13" s="69">
        <v>20</v>
      </c>
      <c r="F13" s="30">
        <f t="shared" si="0"/>
        <v>7.833333333333333</v>
      </c>
      <c r="G13" s="46" t="s">
        <v>8</v>
      </c>
      <c r="H13" s="23">
        <f>IF(OR(F13="",ISBLANK(G13)),"",VLOOKUP(G13,VLookups!$A$4:$B$9,2,FALSE))</f>
        <v>0.05</v>
      </c>
      <c r="I13" s="29">
        <f t="shared" si="1"/>
        <v>2.4390243902439029E-2</v>
      </c>
      <c r="J13" s="29">
        <f t="shared" si="2"/>
        <v>0.99999975152642495</v>
      </c>
      <c r="K13" s="3"/>
      <c r="L13" s="82">
        <f t="shared" si="3"/>
        <v>0.99999811454442744</v>
      </c>
      <c r="M13" s="34">
        <f t="shared" si="4"/>
        <v>105.93495934959351</v>
      </c>
      <c r="N13" s="3"/>
      <c r="O13" s="3"/>
      <c r="P13" s="3"/>
      <c r="Q13" s="3"/>
    </row>
    <row r="14" spans="1:17" ht="16" x14ac:dyDescent="0.8">
      <c r="A14" s="68">
        <v>11</v>
      </c>
      <c r="B14" s="45"/>
      <c r="C14" s="69">
        <v>3</v>
      </c>
      <c r="D14" s="69">
        <v>5</v>
      </c>
      <c r="E14" s="69">
        <v>16</v>
      </c>
      <c r="F14" s="30">
        <f t="shared" si="0"/>
        <v>6.5</v>
      </c>
      <c r="G14" s="46" t="s">
        <v>10</v>
      </c>
      <c r="H14" s="23">
        <f>IF(OR(F14="",ISBLANK(G14)),"",VLOOKUP(G14,VLookups!$A$4:$B$9,2,FALSE))</f>
        <v>0.25</v>
      </c>
      <c r="I14" s="29">
        <f t="shared" si="1"/>
        <v>0.12195121951219513</v>
      </c>
      <c r="J14" s="29">
        <f t="shared" si="2"/>
        <v>0.99999998710473981</v>
      </c>
      <c r="K14" s="3"/>
      <c r="L14" s="82">
        <f t="shared" si="3"/>
        <v>0.99999986931558238</v>
      </c>
      <c r="M14" s="34">
        <f t="shared" si="4"/>
        <v>116.52845528455286</v>
      </c>
      <c r="N14" s="3"/>
      <c r="O14" s="3"/>
      <c r="P14" s="3"/>
      <c r="Q14" s="3"/>
    </row>
    <row r="15" spans="1:17" ht="16" x14ac:dyDescent="0.8">
      <c r="A15" s="68">
        <v>12</v>
      </c>
      <c r="B15" s="45"/>
      <c r="C15" s="69">
        <v>2</v>
      </c>
      <c r="D15" s="69">
        <v>5</v>
      </c>
      <c r="E15" s="69">
        <v>14</v>
      </c>
      <c r="F15" s="30">
        <f t="shared" si="0"/>
        <v>6</v>
      </c>
      <c r="G15" s="46" t="s">
        <v>15</v>
      </c>
      <c r="H15" s="23">
        <f>IF(OR(F15="",ISBLANK(G15)),"",VLOOKUP(G15,VLookups!$A$4:$B$9,2,FALSE))</f>
        <v>0.2</v>
      </c>
      <c r="I15" s="29">
        <f t="shared" si="1"/>
        <v>9.7560975609756115E-2</v>
      </c>
      <c r="J15" s="29">
        <f t="shared" si="2"/>
        <v>0.99999999953551311</v>
      </c>
      <c r="K15" s="3"/>
      <c r="L15" s="82">
        <f t="shared" si="3"/>
        <v>0.99999999332012646</v>
      </c>
      <c r="M15" s="34">
        <f t="shared" si="4"/>
        <v>127.12195121951223</v>
      </c>
      <c r="N15" s="3"/>
      <c r="O15" s="3"/>
      <c r="P15" s="3"/>
      <c r="Q15" s="3"/>
    </row>
    <row r="16" spans="1:17" ht="16" x14ac:dyDescent="0.8">
      <c r="A16" s="68">
        <v>13</v>
      </c>
      <c r="B16" s="45"/>
      <c r="C16" s="69">
        <v>2</v>
      </c>
      <c r="D16" s="69">
        <v>4</v>
      </c>
      <c r="E16" s="69">
        <v>10</v>
      </c>
      <c r="F16" s="30">
        <f t="shared" si="0"/>
        <v>4.666666666666667</v>
      </c>
      <c r="G16" s="46" t="s">
        <v>16</v>
      </c>
      <c r="H16" s="23">
        <f>IF(OR(F16="",ISBLANK(G16)),"",VLOOKUP(G16,VLookups!$A$4:$B$9,2,FALSE))</f>
        <v>0.15</v>
      </c>
      <c r="I16" s="29">
        <f t="shared" si="1"/>
        <v>7.3170731707317083E-2</v>
      </c>
      <c r="J16" s="29">
        <f t="shared" si="2"/>
        <v>0.99999999998962219</v>
      </c>
      <c r="K16" s="3"/>
      <c r="L16" s="82">
        <f t="shared" si="3"/>
        <v>0.9999999997625677</v>
      </c>
      <c r="M16" s="34">
        <f t="shared" si="4"/>
        <v>137.71544715447158</v>
      </c>
      <c r="N16" s="3"/>
      <c r="O16" s="3"/>
      <c r="P16" s="3"/>
      <c r="Q16" s="3"/>
    </row>
    <row r="17" spans="1:17" ht="16" x14ac:dyDescent="0.8">
      <c r="A17" s="68">
        <v>14</v>
      </c>
      <c r="B17" s="45"/>
      <c r="C17" s="69">
        <v>1</v>
      </c>
      <c r="D17" s="69">
        <v>4</v>
      </c>
      <c r="E17" s="69">
        <v>8</v>
      </c>
      <c r="F17" s="30">
        <f t="shared" si="0"/>
        <v>4.166666666666667</v>
      </c>
      <c r="G17" s="46" t="s">
        <v>9</v>
      </c>
      <c r="H17" s="23">
        <f>IF(OR(F17="",ISBLANK(G17)),"",VLOOKUP(G17,VLookups!$A$4:$B$9,2,FALSE))</f>
        <v>0.1</v>
      </c>
      <c r="I17" s="29">
        <f t="shared" si="1"/>
        <v>4.8780487804878057E-2</v>
      </c>
      <c r="J17" s="29">
        <f t="shared" si="2"/>
        <v>0.99999999999989164</v>
      </c>
      <c r="K17" s="3"/>
      <c r="L17" s="82">
        <f t="shared" si="3"/>
        <v>0.99999999999475686</v>
      </c>
      <c r="M17" s="34">
        <f t="shared" si="4"/>
        <v>148.30894308943093</v>
      </c>
      <c r="N17" s="3"/>
      <c r="O17" s="3"/>
      <c r="P17" s="3"/>
      <c r="Q17" s="3"/>
    </row>
    <row r="18" spans="1:17" ht="16" x14ac:dyDescent="0.8">
      <c r="A18" s="68">
        <v>15</v>
      </c>
      <c r="B18" s="45"/>
      <c r="C18" s="69">
        <v>1</v>
      </c>
      <c r="D18" s="69">
        <v>2</v>
      </c>
      <c r="E18" s="69">
        <v>4</v>
      </c>
      <c r="F18" s="30">
        <f t="shared" si="0"/>
        <v>2.1666666666666665</v>
      </c>
      <c r="G18" s="46" t="s">
        <v>8</v>
      </c>
      <c r="H18" s="23">
        <f>IF(OR(F18="",ISBLANK(G18)),"",VLOOKUP(G18,VLookups!$A$4:$B$9,2,FALSE))</f>
        <v>0.05</v>
      </c>
      <c r="I18" s="29">
        <f t="shared" si="1"/>
        <v>2.4390243902439029E-2</v>
      </c>
      <c r="J18" s="29">
        <f t="shared" si="2"/>
        <v>1</v>
      </c>
      <c r="K18" s="3"/>
      <c r="L18" s="82">
        <f t="shared" si="3"/>
        <v>0.99999999999994582</v>
      </c>
      <c r="M18" s="34">
        <f t="shared" si="4"/>
        <v>158.90243902439028</v>
      </c>
      <c r="N18" s="3"/>
      <c r="O18" s="3"/>
      <c r="P18" s="3"/>
      <c r="Q18" s="3"/>
    </row>
    <row r="19" spans="1:17" ht="16" x14ac:dyDescent="0.8">
      <c r="A19" s="68">
        <v>16</v>
      </c>
      <c r="B19" s="45"/>
      <c r="C19" s="69"/>
      <c r="D19" s="69"/>
      <c r="E19" s="69"/>
      <c r="F19" s="30" t="str">
        <f t="shared" si="0"/>
        <v/>
      </c>
      <c r="G19" s="24"/>
      <c r="H19" s="23" t="str">
        <f>IF(OR(F19="",ISBLANK(G19)),"",VLOOKUP(G19,VLookups!$A$4:$B$9,2,FALSE))</f>
        <v/>
      </c>
      <c r="I19" s="29" t="str">
        <f t="shared" si="1"/>
        <v/>
      </c>
      <c r="J19" s="29" t="str">
        <f t="shared" si="2"/>
        <v/>
      </c>
      <c r="K19" s="3"/>
      <c r="L19" s="82" t="str">
        <f t="shared" si="3"/>
        <v/>
      </c>
      <c r="M19" s="34" t="str">
        <f t="shared" si="4"/>
        <v/>
      </c>
      <c r="N19" s="3"/>
      <c r="O19" s="3"/>
      <c r="P19" s="3"/>
      <c r="Q19" s="3"/>
    </row>
    <row r="20" spans="1:17" ht="16" x14ac:dyDescent="0.8">
      <c r="A20" s="68">
        <v>17</v>
      </c>
      <c r="B20" s="45"/>
      <c r="C20" s="69"/>
      <c r="D20" s="69"/>
      <c r="E20" s="69"/>
      <c r="F20" s="30" t="str">
        <f t="shared" si="0"/>
        <v/>
      </c>
      <c r="G20" s="24"/>
      <c r="H20" s="23" t="str">
        <f>IF(OR(F20="",ISBLANK(G20)),"",VLOOKUP(G20,VLookups!$A$4:$B$9,2,FALSE))</f>
        <v/>
      </c>
      <c r="I20" s="29" t="str">
        <f t="shared" si="1"/>
        <v/>
      </c>
      <c r="J20" s="29" t="str">
        <f t="shared" si="2"/>
        <v/>
      </c>
      <c r="K20" s="3"/>
      <c r="L20" s="82" t="str">
        <f t="shared" si="3"/>
        <v/>
      </c>
      <c r="M20" s="34" t="str">
        <f t="shared" si="4"/>
        <v/>
      </c>
      <c r="N20" s="3"/>
      <c r="O20" s="3"/>
      <c r="P20" s="3"/>
      <c r="Q20" s="3"/>
    </row>
    <row r="21" spans="1:17" ht="16" x14ac:dyDescent="0.8">
      <c r="A21" s="68">
        <v>18</v>
      </c>
      <c r="B21" s="45"/>
      <c r="C21" s="69"/>
      <c r="D21" s="69"/>
      <c r="E21" s="69"/>
      <c r="F21" s="30" t="str">
        <f t="shared" si="0"/>
        <v/>
      </c>
      <c r="G21" s="24"/>
      <c r="H21" s="23" t="str">
        <f>IF(OR(F21="",ISBLANK(G21)),"",VLOOKUP(G21,VLookups!$A$4:$B$9,2,FALSE))</f>
        <v/>
      </c>
      <c r="I21" s="29" t="str">
        <f t="shared" si="1"/>
        <v/>
      </c>
      <c r="J21" s="29" t="str">
        <f t="shared" si="2"/>
        <v/>
      </c>
      <c r="K21" s="3"/>
      <c r="L21" s="82" t="str">
        <f t="shared" si="3"/>
        <v/>
      </c>
      <c r="M21" s="34" t="str">
        <f t="shared" si="4"/>
        <v/>
      </c>
      <c r="N21" s="3"/>
      <c r="O21" s="3"/>
      <c r="P21" s="3"/>
      <c r="Q21" s="3"/>
    </row>
    <row r="22" spans="1:17" ht="16" x14ac:dyDescent="0.8">
      <c r="A22" s="68">
        <v>19</v>
      </c>
      <c r="B22" s="45"/>
      <c r="C22" s="69"/>
      <c r="D22" s="69"/>
      <c r="E22" s="69"/>
      <c r="F22" s="30" t="str">
        <f t="shared" si="0"/>
        <v/>
      </c>
      <c r="G22" s="24"/>
      <c r="H22" s="23" t="str">
        <f>IF(OR(F22="",ISBLANK(G22)),"",VLOOKUP(G22,VLookups!$A$4:$B$9,2,FALSE))</f>
        <v/>
      </c>
      <c r="I22" s="29" t="str">
        <f t="shared" si="1"/>
        <v/>
      </c>
      <c r="J22" s="29" t="str">
        <f t="shared" si="2"/>
        <v/>
      </c>
      <c r="K22" s="3"/>
      <c r="L22" s="82" t="str">
        <f t="shared" si="3"/>
        <v/>
      </c>
      <c r="M22" s="34" t="str">
        <f t="shared" si="4"/>
        <v/>
      </c>
      <c r="N22" s="3"/>
      <c r="O22" s="3"/>
      <c r="P22" s="3"/>
      <c r="Q22" s="3"/>
    </row>
    <row r="23" spans="1:17" ht="16" x14ac:dyDescent="0.8">
      <c r="A23" s="68">
        <v>20</v>
      </c>
      <c r="B23" s="45"/>
      <c r="C23" s="69"/>
      <c r="D23" s="69"/>
      <c r="E23" s="69"/>
      <c r="F23" s="30" t="str">
        <f t="shared" si="0"/>
        <v/>
      </c>
      <c r="G23" s="24"/>
      <c r="H23" s="23" t="str">
        <f>IF(OR(F23="",ISBLANK(G23)),"",VLOOKUP(G23,VLookups!$A$4:$B$9,2,FALSE))</f>
        <v/>
      </c>
      <c r="I23" s="29" t="str">
        <f t="shared" si="1"/>
        <v/>
      </c>
      <c r="J23" s="29" t="str">
        <f t="shared" si="2"/>
        <v/>
      </c>
      <c r="K23" s="3"/>
      <c r="L23" s="82" t="str">
        <f t="shared" si="3"/>
        <v/>
      </c>
      <c r="M23" s="34" t="str">
        <f t="shared" si="4"/>
        <v/>
      </c>
      <c r="N23" s="3"/>
      <c r="O23" s="3"/>
      <c r="P23" s="3"/>
      <c r="Q23" s="3"/>
    </row>
    <row r="24" spans="1:17" s="37" customFormat="1" ht="16" hidden="1" x14ac:dyDescent="0.8">
      <c r="A24" s="68">
        <v>21</v>
      </c>
      <c r="B24" s="45"/>
      <c r="C24" s="69"/>
      <c r="D24" s="69"/>
      <c r="E24" s="69"/>
      <c r="F24" s="30" t="str">
        <f t="shared" ref="F24:F83" si="5">IF(AND(C24&gt;0,D24&gt;0,E24&gt;0),(C24+(4*D24)+E24)/6,"")</f>
        <v/>
      </c>
      <c r="G24" s="46"/>
      <c r="H24" s="23" t="str">
        <f>IF(OR(F24="",ISBLANK(G24)),"",VLOOKUP(G24,VLookups!$A$4:$B$9,2,FALSE))</f>
        <v/>
      </c>
      <c r="I24" s="29" t="str">
        <f t="shared" si="1"/>
        <v/>
      </c>
      <c r="J24" s="29" t="str">
        <f t="shared" si="2"/>
        <v/>
      </c>
      <c r="K24" s="3"/>
      <c r="L24" s="82" t="str">
        <f t="shared" ref="L24:L83" si="6">IF(H24="","",AVERAGE(J24,MAX(J23,0)))</f>
        <v/>
      </c>
      <c r="M24" s="34" t="str">
        <f t="shared" ref="M24:M83" si="7">IF(H24="","",A24*IF($M$1="Average",$F$105,$F$106))</f>
        <v/>
      </c>
      <c r="N24" s="3"/>
      <c r="O24" s="3"/>
      <c r="P24" s="3"/>
      <c r="Q24" s="3"/>
    </row>
    <row r="25" spans="1:17" s="37" customFormat="1" ht="16" hidden="1" x14ac:dyDescent="0.8">
      <c r="A25" s="68">
        <v>22</v>
      </c>
      <c r="B25" s="45"/>
      <c r="C25" s="69"/>
      <c r="D25" s="69"/>
      <c r="E25" s="69"/>
      <c r="F25" s="30" t="str">
        <f t="shared" si="5"/>
        <v/>
      </c>
      <c r="G25" s="46"/>
      <c r="H25" s="23" t="str">
        <f>IF(OR(F25="",ISBLANK(G25)),"",VLOOKUP(G25,VLookups!$A$4:$B$9,2,FALSE))</f>
        <v/>
      </c>
      <c r="I25" s="29" t="str">
        <f t="shared" si="1"/>
        <v/>
      </c>
      <c r="J25" s="29" t="str">
        <f t="shared" si="2"/>
        <v/>
      </c>
      <c r="K25" s="3"/>
      <c r="L25" s="82" t="str">
        <f t="shared" si="6"/>
        <v/>
      </c>
      <c r="M25" s="34" t="str">
        <f t="shared" si="7"/>
        <v/>
      </c>
      <c r="N25" s="3"/>
      <c r="O25" s="3"/>
      <c r="P25" s="3"/>
      <c r="Q25" s="3"/>
    </row>
    <row r="26" spans="1:17" s="37" customFormat="1" ht="16" hidden="1" x14ac:dyDescent="0.8">
      <c r="A26" s="68">
        <v>23</v>
      </c>
      <c r="B26" s="45"/>
      <c r="C26" s="69"/>
      <c r="D26" s="69"/>
      <c r="E26" s="69"/>
      <c r="F26" s="30" t="str">
        <f t="shared" si="5"/>
        <v/>
      </c>
      <c r="G26" s="46"/>
      <c r="H26" s="23" t="str">
        <f>IF(OR(F26="",ISBLANK(G26)),"",VLOOKUP(G26,VLookups!$A$4:$B$9,2,FALSE))</f>
        <v/>
      </c>
      <c r="I26" s="29" t="str">
        <f t="shared" si="1"/>
        <v/>
      </c>
      <c r="J26" s="29" t="str">
        <f t="shared" si="2"/>
        <v/>
      </c>
      <c r="K26" s="3"/>
      <c r="L26" s="82" t="str">
        <f t="shared" si="6"/>
        <v/>
      </c>
      <c r="M26" s="34" t="str">
        <f t="shared" si="7"/>
        <v/>
      </c>
      <c r="N26" s="3"/>
      <c r="O26" s="3"/>
      <c r="P26" s="3"/>
      <c r="Q26" s="3"/>
    </row>
    <row r="27" spans="1:17" s="37" customFormat="1" ht="16" hidden="1" x14ac:dyDescent="0.8">
      <c r="A27" s="68">
        <v>24</v>
      </c>
      <c r="B27" s="45"/>
      <c r="C27" s="69"/>
      <c r="D27" s="69"/>
      <c r="E27" s="69"/>
      <c r="F27" s="30" t="str">
        <f t="shared" si="5"/>
        <v/>
      </c>
      <c r="G27" s="46"/>
      <c r="H27" s="23" t="str">
        <f>IF(OR(F27="",ISBLANK(G27)),"",VLOOKUP(G27,VLookups!$A$4:$B$9,2,FALSE))</f>
        <v/>
      </c>
      <c r="I27" s="29" t="str">
        <f t="shared" si="1"/>
        <v/>
      </c>
      <c r="J27" s="29" t="str">
        <f t="shared" si="2"/>
        <v/>
      </c>
      <c r="K27" s="3"/>
      <c r="L27" s="82" t="str">
        <f t="shared" si="6"/>
        <v/>
      </c>
      <c r="M27" s="34" t="str">
        <f t="shared" si="7"/>
        <v/>
      </c>
      <c r="N27" s="3"/>
      <c r="O27" s="3"/>
      <c r="P27" s="3"/>
      <c r="Q27" s="3"/>
    </row>
    <row r="28" spans="1:17" s="37" customFormat="1" ht="16" hidden="1" x14ac:dyDescent="0.8">
      <c r="A28" s="68">
        <v>25</v>
      </c>
      <c r="B28" s="45"/>
      <c r="C28" s="69"/>
      <c r="D28" s="69"/>
      <c r="E28" s="69"/>
      <c r="F28" s="30" t="str">
        <f t="shared" si="5"/>
        <v/>
      </c>
      <c r="G28" s="46"/>
      <c r="H28" s="23" t="str">
        <f>IF(OR(F28="",ISBLANK(G28)),"",VLOOKUP(G28,VLookups!$A$4:$B$9,2,FALSE))</f>
        <v/>
      </c>
      <c r="I28" s="29" t="str">
        <f t="shared" si="1"/>
        <v/>
      </c>
      <c r="J28" s="29" t="str">
        <f t="shared" si="2"/>
        <v/>
      </c>
      <c r="K28" s="3"/>
      <c r="L28" s="82" t="str">
        <f t="shared" si="6"/>
        <v/>
      </c>
      <c r="M28" s="34" t="str">
        <f t="shared" si="7"/>
        <v/>
      </c>
      <c r="N28" s="3"/>
      <c r="O28" s="3"/>
      <c r="P28" s="3"/>
      <c r="Q28" s="3"/>
    </row>
    <row r="29" spans="1:17" s="37" customFormat="1" ht="16" hidden="1" x14ac:dyDescent="0.8">
      <c r="A29" s="68">
        <v>26</v>
      </c>
      <c r="B29" s="45"/>
      <c r="C29" s="69"/>
      <c r="D29" s="69"/>
      <c r="E29" s="69"/>
      <c r="F29" s="30" t="str">
        <f t="shared" si="5"/>
        <v/>
      </c>
      <c r="G29" s="46"/>
      <c r="H29" s="23" t="str">
        <f>IF(OR(F29="",ISBLANK(G29)),"",VLOOKUP(G29,VLookups!$A$4:$B$9,2,FALSE))</f>
        <v/>
      </c>
      <c r="I29" s="29" t="str">
        <f t="shared" si="1"/>
        <v/>
      </c>
      <c r="J29" s="29" t="str">
        <f t="shared" si="2"/>
        <v/>
      </c>
      <c r="K29" s="3"/>
      <c r="L29" s="82" t="str">
        <f t="shared" si="6"/>
        <v/>
      </c>
      <c r="M29" s="34" t="str">
        <f t="shared" si="7"/>
        <v/>
      </c>
      <c r="N29" s="3"/>
      <c r="O29" s="3"/>
      <c r="P29" s="3"/>
      <c r="Q29" s="3"/>
    </row>
    <row r="30" spans="1:17" s="37" customFormat="1" ht="16" hidden="1" x14ac:dyDescent="0.8">
      <c r="A30" s="68">
        <v>27</v>
      </c>
      <c r="B30" s="45"/>
      <c r="C30" s="69"/>
      <c r="D30" s="69"/>
      <c r="E30" s="69"/>
      <c r="F30" s="30" t="str">
        <f t="shared" si="5"/>
        <v/>
      </c>
      <c r="G30" s="46"/>
      <c r="H30" s="23" t="str">
        <f>IF(OR(F30="",ISBLANK(G30)),"",VLOOKUP(G30,VLookups!$A$4:$B$9,2,FALSE))</f>
        <v/>
      </c>
      <c r="I30" s="29" t="str">
        <f t="shared" si="1"/>
        <v/>
      </c>
      <c r="J30" s="29" t="str">
        <f t="shared" si="2"/>
        <v/>
      </c>
      <c r="K30" s="3"/>
      <c r="L30" s="82" t="str">
        <f t="shared" si="6"/>
        <v/>
      </c>
      <c r="M30" s="34" t="str">
        <f t="shared" si="7"/>
        <v/>
      </c>
      <c r="N30" s="3"/>
      <c r="O30" s="3"/>
      <c r="P30" s="3"/>
      <c r="Q30" s="3"/>
    </row>
    <row r="31" spans="1:17" s="37" customFormat="1" ht="16" hidden="1" x14ac:dyDescent="0.8">
      <c r="A31" s="68">
        <v>28</v>
      </c>
      <c r="B31" s="45"/>
      <c r="C31" s="69"/>
      <c r="D31" s="69"/>
      <c r="E31" s="69"/>
      <c r="F31" s="30" t="str">
        <f t="shared" si="5"/>
        <v/>
      </c>
      <c r="G31" s="46"/>
      <c r="H31" s="23" t="str">
        <f>IF(OR(F31="",ISBLANK(G31)),"",VLOOKUP(G31,VLookups!$A$4:$B$9,2,FALSE))</f>
        <v/>
      </c>
      <c r="I31" s="29" t="str">
        <f t="shared" si="1"/>
        <v/>
      </c>
      <c r="J31" s="29" t="str">
        <f t="shared" si="2"/>
        <v/>
      </c>
      <c r="K31" s="3"/>
      <c r="L31" s="82" t="str">
        <f t="shared" si="6"/>
        <v/>
      </c>
      <c r="M31" s="34" t="str">
        <f t="shared" si="7"/>
        <v/>
      </c>
      <c r="N31" s="3"/>
      <c r="O31" s="3"/>
      <c r="P31" s="3"/>
      <c r="Q31" s="3"/>
    </row>
    <row r="32" spans="1:17" s="37" customFormat="1" ht="16" hidden="1" x14ac:dyDescent="0.8">
      <c r="A32" s="68">
        <v>29</v>
      </c>
      <c r="B32" s="45"/>
      <c r="C32" s="69"/>
      <c r="D32" s="69"/>
      <c r="E32" s="69"/>
      <c r="F32" s="30" t="str">
        <f t="shared" si="5"/>
        <v/>
      </c>
      <c r="G32" s="46"/>
      <c r="H32" s="23" t="str">
        <f>IF(OR(F32="",ISBLANK(G32)),"",VLOOKUP(G32,VLookups!$A$4:$B$9,2,FALSE))</f>
        <v/>
      </c>
      <c r="I32" s="29" t="str">
        <f t="shared" si="1"/>
        <v/>
      </c>
      <c r="J32" s="29" t="str">
        <f t="shared" si="2"/>
        <v/>
      </c>
      <c r="K32" s="3"/>
      <c r="L32" s="82" t="str">
        <f t="shared" si="6"/>
        <v/>
      </c>
      <c r="M32" s="34" t="str">
        <f t="shared" si="7"/>
        <v/>
      </c>
      <c r="N32" s="3"/>
      <c r="O32" s="3"/>
      <c r="P32" s="3"/>
      <c r="Q32" s="3"/>
    </row>
    <row r="33" spans="1:17" s="37" customFormat="1" ht="16" hidden="1" x14ac:dyDescent="0.8">
      <c r="A33" s="68">
        <v>30</v>
      </c>
      <c r="B33" s="45"/>
      <c r="C33" s="69"/>
      <c r="D33" s="69"/>
      <c r="E33" s="69"/>
      <c r="F33" s="30" t="str">
        <f t="shared" si="5"/>
        <v/>
      </c>
      <c r="G33" s="46"/>
      <c r="H33" s="23" t="str">
        <f>IF(OR(F33="",ISBLANK(G33)),"",VLOOKUP(G33,VLookups!$A$4:$B$9,2,FALSE))</f>
        <v/>
      </c>
      <c r="I33" s="29" t="str">
        <f t="shared" si="1"/>
        <v/>
      </c>
      <c r="J33" s="29" t="str">
        <f t="shared" si="2"/>
        <v/>
      </c>
      <c r="K33" s="3"/>
      <c r="L33" s="82" t="str">
        <f t="shared" si="6"/>
        <v/>
      </c>
      <c r="M33" s="34" t="str">
        <f t="shared" si="7"/>
        <v/>
      </c>
      <c r="N33" s="3"/>
      <c r="O33" s="3"/>
      <c r="P33" s="3"/>
      <c r="Q33" s="3"/>
    </row>
    <row r="34" spans="1:17" s="37" customFormat="1" ht="16" hidden="1" x14ac:dyDescent="0.8">
      <c r="A34" s="68">
        <v>31</v>
      </c>
      <c r="B34" s="45"/>
      <c r="C34" s="69"/>
      <c r="D34" s="69"/>
      <c r="E34" s="69"/>
      <c r="F34" s="30" t="str">
        <f t="shared" si="5"/>
        <v/>
      </c>
      <c r="G34" s="46"/>
      <c r="H34" s="23" t="str">
        <f>IF(OR(F34="",ISBLANK(G34)),"",VLOOKUP(G34,VLookups!$A$4:$B$9,2,FALSE))</f>
        <v/>
      </c>
      <c r="I34" s="29" t="str">
        <f t="shared" si="1"/>
        <v/>
      </c>
      <c r="J34" s="29" t="str">
        <f t="shared" si="2"/>
        <v/>
      </c>
      <c r="K34" s="3"/>
      <c r="L34" s="82" t="str">
        <f t="shared" si="6"/>
        <v/>
      </c>
      <c r="M34" s="34" t="str">
        <f t="shared" si="7"/>
        <v/>
      </c>
      <c r="N34" s="3"/>
      <c r="O34" s="3"/>
      <c r="P34" s="3"/>
      <c r="Q34" s="3"/>
    </row>
    <row r="35" spans="1:17" s="37" customFormat="1" ht="16" hidden="1" x14ac:dyDescent="0.8">
      <c r="A35" s="68">
        <v>32</v>
      </c>
      <c r="B35" s="45"/>
      <c r="C35" s="69"/>
      <c r="D35" s="69"/>
      <c r="E35" s="69"/>
      <c r="F35" s="30" t="str">
        <f t="shared" si="5"/>
        <v/>
      </c>
      <c r="G35" s="46"/>
      <c r="H35" s="23" t="str">
        <f>IF(OR(F35="",ISBLANK(G35)),"",VLOOKUP(G35,VLookups!$A$4:$B$9,2,FALSE))</f>
        <v/>
      </c>
      <c r="I35" s="29" t="str">
        <f t="shared" si="1"/>
        <v/>
      </c>
      <c r="J35" s="29" t="str">
        <f t="shared" si="2"/>
        <v/>
      </c>
      <c r="K35" s="3"/>
      <c r="L35" s="82" t="str">
        <f t="shared" si="6"/>
        <v/>
      </c>
      <c r="M35" s="34" t="str">
        <f t="shared" si="7"/>
        <v/>
      </c>
      <c r="N35" s="3"/>
      <c r="O35" s="3"/>
      <c r="P35" s="3"/>
      <c r="Q35" s="3"/>
    </row>
    <row r="36" spans="1:17" s="37" customFormat="1" ht="16" hidden="1" x14ac:dyDescent="0.8">
      <c r="A36" s="68">
        <v>33</v>
      </c>
      <c r="B36" s="45"/>
      <c r="C36" s="69"/>
      <c r="D36" s="69"/>
      <c r="E36" s="69"/>
      <c r="F36" s="30" t="str">
        <f t="shared" si="5"/>
        <v/>
      </c>
      <c r="G36" s="46"/>
      <c r="H36" s="23" t="str">
        <f>IF(OR(F36="",ISBLANK(G36)),"",VLOOKUP(G36,VLookups!$A$4:$B$9,2,FALSE))</f>
        <v/>
      </c>
      <c r="I36" s="29" t="str">
        <f t="shared" si="1"/>
        <v/>
      </c>
      <c r="J36" s="29" t="str">
        <f t="shared" si="2"/>
        <v/>
      </c>
      <c r="K36" s="3"/>
      <c r="L36" s="82" t="str">
        <f t="shared" si="6"/>
        <v/>
      </c>
      <c r="M36" s="34" t="str">
        <f t="shared" si="7"/>
        <v/>
      </c>
      <c r="N36" s="3"/>
      <c r="O36" s="3"/>
      <c r="P36" s="3"/>
      <c r="Q36" s="3"/>
    </row>
    <row r="37" spans="1:17" s="37" customFormat="1" ht="16" hidden="1" x14ac:dyDescent="0.8">
      <c r="A37" s="68">
        <v>34</v>
      </c>
      <c r="B37" s="45"/>
      <c r="C37" s="69"/>
      <c r="D37" s="69"/>
      <c r="E37" s="69"/>
      <c r="F37" s="30" t="str">
        <f t="shared" si="5"/>
        <v/>
      </c>
      <c r="G37" s="46"/>
      <c r="H37" s="23" t="str">
        <f>IF(OR(F37="",ISBLANK(G37)),"",VLOOKUP(G37,VLookups!$A$4:$B$9,2,FALSE))</f>
        <v/>
      </c>
      <c r="I37" s="29" t="str">
        <f t="shared" si="1"/>
        <v/>
      </c>
      <c r="J37" s="29" t="str">
        <f t="shared" si="2"/>
        <v/>
      </c>
      <c r="K37" s="3"/>
      <c r="L37" s="82" t="str">
        <f t="shared" si="6"/>
        <v/>
      </c>
      <c r="M37" s="34" t="str">
        <f t="shared" si="7"/>
        <v/>
      </c>
      <c r="N37" s="3"/>
      <c r="O37" s="3"/>
      <c r="P37" s="3"/>
      <c r="Q37" s="3"/>
    </row>
    <row r="38" spans="1:17" s="37" customFormat="1" ht="16" hidden="1" x14ac:dyDescent="0.8">
      <c r="A38" s="68">
        <v>35</v>
      </c>
      <c r="B38" s="45"/>
      <c r="C38" s="69"/>
      <c r="D38" s="69"/>
      <c r="E38" s="69"/>
      <c r="F38" s="30" t="str">
        <f t="shared" si="5"/>
        <v/>
      </c>
      <c r="G38" s="46"/>
      <c r="H38" s="23" t="str">
        <f>IF(OR(F38="",ISBLANK(G38)),"",VLOOKUP(G38,VLookups!$A$4:$B$9,2,FALSE))</f>
        <v/>
      </c>
      <c r="I38" s="29" t="str">
        <f t="shared" si="1"/>
        <v/>
      </c>
      <c r="J38" s="29" t="str">
        <f t="shared" si="2"/>
        <v/>
      </c>
      <c r="K38" s="3"/>
      <c r="L38" s="82" t="str">
        <f t="shared" si="6"/>
        <v/>
      </c>
      <c r="M38" s="34" t="str">
        <f t="shared" si="7"/>
        <v/>
      </c>
      <c r="N38" s="3"/>
      <c r="O38" s="3"/>
      <c r="P38" s="3"/>
      <c r="Q38" s="3"/>
    </row>
    <row r="39" spans="1:17" s="37" customFormat="1" ht="16" hidden="1" x14ac:dyDescent="0.8">
      <c r="A39" s="68">
        <v>36</v>
      </c>
      <c r="B39" s="45"/>
      <c r="C39" s="69"/>
      <c r="D39" s="69"/>
      <c r="E39" s="69"/>
      <c r="F39" s="30" t="str">
        <f t="shared" si="5"/>
        <v/>
      </c>
      <c r="G39" s="46"/>
      <c r="H39" s="23" t="str">
        <f>IF(OR(F39="",ISBLANK(G39)),"",VLOOKUP(G39,VLookups!$A$4:$B$9,2,FALSE))</f>
        <v/>
      </c>
      <c r="I39" s="29" t="str">
        <f t="shared" si="1"/>
        <v/>
      </c>
      <c r="J39" s="29" t="str">
        <f t="shared" si="2"/>
        <v/>
      </c>
      <c r="K39" s="3"/>
      <c r="L39" s="82" t="str">
        <f t="shared" si="6"/>
        <v/>
      </c>
      <c r="M39" s="34" t="str">
        <f t="shared" si="7"/>
        <v/>
      </c>
      <c r="N39" s="3"/>
      <c r="O39" s="3"/>
      <c r="P39" s="3"/>
      <c r="Q39" s="3"/>
    </row>
    <row r="40" spans="1:17" s="37" customFormat="1" ht="16" hidden="1" x14ac:dyDescent="0.8">
      <c r="A40" s="68">
        <v>37</v>
      </c>
      <c r="B40" s="45"/>
      <c r="C40" s="69"/>
      <c r="D40" s="69"/>
      <c r="E40" s="69"/>
      <c r="F40" s="30" t="str">
        <f t="shared" si="5"/>
        <v/>
      </c>
      <c r="G40" s="46"/>
      <c r="H40" s="23" t="str">
        <f>IF(OR(F40="",ISBLANK(G40)),"",VLOOKUP(G40,VLookups!$A$4:$B$9,2,FALSE))</f>
        <v/>
      </c>
      <c r="I40" s="29" t="str">
        <f t="shared" si="1"/>
        <v/>
      </c>
      <c r="J40" s="29" t="str">
        <f t="shared" si="2"/>
        <v/>
      </c>
      <c r="K40" s="3"/>
      <c r="L40" s="82" t="str">
        <f t="shared" si="6"/>
        <v/>
      </c>
      <c r="M40" s="34" t="str">
        <f t="shared" si="7"/>
        <v/>
      </c>
      <c r="N40" s="3"/>
      <c r="O40" s="3"/>
      <c r="P40" s="3"/>
      <c r="Q40" s="3"/>
    </row>
    <row r="41" spans="1:17" s="37" customFormat="1" ht="16" hidden="1" x14ac:dyDescent="0.8">
      <c r="A41" s="68">
        <v>38</v>
      </c>
      <c r="B41" s="45"/>
      <c r="C41" s="69"/>
      <c r="D41" s="69"/>
      <c r="E41" s="69"/>
      <c r="F41" s="30" t="str">
        <f t="shared" si="5"/>
        <v/>
      </c>
      <c r="G41" s="46"/>
      <c r="H41" s="23" t="str">
        <f>IF(OR(F41="",ISBLANK(G41)),"",VLOOKUP(G41,VLookups!$A$4:$B$9,2,FALSE))</f>
        <v/>
      </c>
      <c r="I41" s="29" t="str">
        <f t="shared" si="1"/>
        <v/>
      </c>
      <c r="J41" s="29" t="str">
        <f t="shared" si="2"/>
        <v/>
      </c>
      <c r="K41" s="3"/>
      <c r="L41" s="82" t="str">
        <f t="shared" si="6"/>
        <v/>
      </c>
      <c r="M41" s="34" t="str">
        <f t="shared" si="7"/>
        <v/>
      </c>
      <c r="N41" s="3"/>
      <c r="O41" s="3"/>
      <c r="P41" s="3"/>
      <c r="Q41" s="3"/>
    </row>
    <row r="42" spans="1:17" s="37" customFormat="1" ht="16" hidden="1" x14ac:dyDescent="0.8">
      <c r="A42" s="68">
        <v>39</v>
      </c>
      <c r="B42" s="45"/>
      <c r="C42" s="69"/>
      <c r="D42" s="69"/>
      <c r="E42" s="69"/>
      <c r="F42" s="30" t="str">
        <f t="shared" si="5"/>
        <v/>
      </c>
      <c r="G42" s="46"/>
      <c r="H42" s="23" t="str">
        <f>IF(OR(F42="",ISBLANK(G42)),"",VLOOKUP(G42,VLookups!$A$4:$B$9,2,FALSE))</f>
        <v/>
      </c>
      <c r="I42" s="29" t="str">
        <f t="shared" si="1"/>
        <v/>
      </c>
      <c r="J42" s="29" t="str">
        <f t="shared" si="2"/>
        <v/>
      </c>
      <c r="K42" s="3"/>
      <c r="L42" s="82" t="str">
        <f t="shared" si="6"/>
        <v/>
      </c>
      <c r="M42" s="34" t="str">
        <f t="shared" si="7"/>
        <v/>
      </c>
      <c r="N42" s="3"/>
      <c r="O42" s="3"/>
      <c r="P42" s="3"/>
      <c r="Q42" s="3"/>
    </row>
    <row r="43" spans="1:17" s="37" customFormat="1" ht="16" hidden="1" x14ac:dyDescent="0.8">
      <c r="A43" s="68">
        <v>40</v>
      </c>
      <c r="B43" s="45"/>
      <c r="C43" s="69"/>
      <c r="D43" s="69"/>
      <c r="E43" s="69"/>
      <c r="F43" s="30" t="str">
        <f t="shared" si="5"/>
        <v/>
      </c>
      <c r="G43" s="46"/>
      <c r="H43" s="23" t="str">
        <f>IF(OR(F43="",ISBLANK(G43)),"",VLOOKUP(G43,VLookups!$A$4:$B$9,2,FALSE))</f>
        <v/>
      </c>
      <c r="I43" s="29" t="str">
        <f t="shared" si="1"/>
        <v/>
      </c>
      <c r="J43" s="29" t="str">
        <f t="shared" si="2"/>
        <v/>
      </c>
      <c r="K43" s="3"/>
      <c r="L43" s="82" t="str">
        <f t="shared" si="6"/>
        <v/>
      </c>
      <c r="M43" s="34" t="str">
        <f t="shared" si="7"/>
        <v/>
      </c>
      <c r="N43" s="3"/>
      <c r="O43" s="3"/>
      <c r="P43" s="3"/>
      <c r="Q43" s="3"/>
    </row>
    <row r="44" spans="1:17" s="37" customFormat="1" ht="16" hidden="1" x14ac:dyDescent="0.8">
      <c r="A44" s="68">
        <v>41</v>
      </c>
      <c r="B44" s="45"/>
      <c r="C44" s="69"/>
      <c r="D44" s="69"/>
      <c r="E44" s="69"/>
      <c r="F44" s="30" t="str">
        <f t="shared" si="5"/>
        <v/>
      </c>
      <c r="G44" s="46"/>
      <c r="H44" s="23" t="str">
        <f>IF(OR(F44="",ISBLANK(G44)),"",VLOOKUP(G44,VLookups!$A$4:$B$9,2,FALSE))</f>
        <v/>
      </c>
      <c r="I44" s="29" t="str">
        <f t="shared" si="1"/>
        <v/>
      </c>
      <c r="J44" s="29" t="str">
        <f t="shared" si="2"/>
        <v/>
      </c>
      <c r="K44" s="3"/>
      <c r="L44" s="82" t="str">
        <f t="shared" si="6"/>
        <v/>
      </c>
      <c r="M44" s="34" t="str">
        <f t="shared" si="7"/>
        <v/>
      </c>
      <c r="N44" s="3"/>
      <c r="O44" s="3"/>
      <c r="P44" s="3"/>
      <c r="Q44" s="3"/>
    </row>
    <row r="45" spans="1:17" s="37" customFormat="1" ht="16" hidden="1" x14ac:dyDescent="0.8">
      <c r="A45" s="68">
        <v>42</v>
      </c>
      <c r="B45" s="45"/>
      <c r="C45" s="69"/>
      <c r="D45" s="69"/>
      <c r="E45" s="69"/>
      <c r="F45" s="30" t="str">
        <f t="shared" si="5"/>
        <v/>
      </c>
      <c r="G45" s="46"/>
      <c r="H45" s="23" t="str">
        <f>IF(OR(F45="",ISBLANK(G45)),"",VLOOKUP(G45,VLookups!$A$4:$B$9,2,FALSE))</f>
        <v/>
      </c>
      <c r="I45" s="29" t="str">
        <f t="shared" si="1"/>
        <v/>
      </c>
      <c r="J45" s="29" t="str">
        <f t="shared" si="2"/>
        <v/>
      </c>
      <c r="K45" s="3"/>
      <c r="L45" s="82" t="str">
        <f t="shared" si="6"/>
        <v/>
      </c>
      <c r="M45" s="34" t="str">
        <f t="shared" si="7"/>
        <v/>
      </c>
      <c r="N45" s="3"/>
      <c r="O45" s="3"/>
      <c r="P45" s="3"/>
      <c r="Q45" s="3"/>
    </row>
    <row r="46" spans="1:17" s="37" customFormat="1" ht="16" hidden="1" x14ac:dyDescent="0.8">
      <c r="A46" s="68">
        <v>43</v>
      </c>
      <c r="B46" s="45"/>
      <c r="C46" s="69"/>
      <c r="D46" s="69"/>
      <c r="E46" s="69"/>
      <c r="F46" s="30" t="str">
        <f t="shared" si="5"/>
        <v/>
      </c>
      <c r="G46" s="46"/>
      <c r="H46" s="23" t="str">
        <f>IF(OR(F46="",ISBLANK(G46)),"",VLOOKUP(G46,VLookups!$A$4:$B$9,2,FALSE))</f>
        <v/>
      </c>
      <c r="I46" s="29" t="str">
        <f t="shared" si="1"/>
        <v/>
      </c>
      <c r="J46" s="29" t="str">
        <f t="shared" si="2"/>
        <v/>
      </c>
      <c r="K46" s="3"/>
      <c r="L46" s="82" t="str">
        <f t="shared" si="6"/>
        <v/>
      </c>
      <c r="M46" s="34" t="str">
        <f t="shared" si="7"/>
        <v/>
      </c>
      <c r="N46" s="3"/>
      <c r="O46" s="3"/>
      <c r="P46" s="3"/>
      <c r="Q46" s="3"/>
    </row>
    <row r="47" spans="1:17" s="37" customFormat="1" ht="16" hidden="1" x14ac:dyDescent="0.8">
      <c r="A47" s="68">
        <v>44</v>
      </c>
      <c r="B47" s="45"/>
      <c r="C47" s="69"/>
      <c r="D47" s="69"/>
      <c r="E47" s="69"/>
      <c r="F47" s="30" t="str">
        <f t="shared" si="5"/>
        <v/>
      </c>
      <c r="G47" s="46"/>
      <c r="H47" s="23" t="str">
        <f>IF(OR(F47="",ISBLANK(G47)),"",VLOOKUP(G47,VLookups!$A$4:$B$9,2,FALSE))</f>
        <v/>
      </c>
      <c r="I47" s="29" t="str">
        <f t="shared" si="1"/>
        <v/>
      </c>
      <c r="J47" s="29" t="str">
        <f t="shared" si="2"/>
        <v/>
      </c>
      <c r="K47" s="3"/>
      <c r="L47" s="82" t="str">
        <f t="shared" si="6"/>
        <v/>
      </c>
      <c r="M47" s="34" t="str">
        <f t="shared" si="7"/>
        <v/>
      </c>
      <c r="N47" s="3"/>
      <c r="O47" s="3"/>
      <c r="P47" s="3"/>
      <c r="Q47" s="3"/>
    </row>
    <row r="48" spans="1:17" s="37" customFormat="1" ht="16" hidden="1" x14ac:dyDescent="0.8">
      <c r="A48" s="68">
        <v>45</v>
      </c>
      <c r="B48" s="45"/>
      <c r="C48" s="69"/>
      <c r="D48" s="69"/>
      <c r="E48" s="69"/>
      <c r="F48" s="30" t="str">
        <f t="shared" si="5"/>
        <v/>
      </c>
      <c r="G48" s="46"/>
      <c r="H48" s="23" t="str">
        <f>IF(OR(F48="",ISBLANK(G48)),"",VLOOKUP(G48,VLookups!$A$4:$B$9,2,FALSE))</f>
        <v/>
      </c>
      <c r="I48" s="29" t="str">
        <f t="shared" si="1"/>
        <v/>
      </c>
      <c r="J48" s="29" t="str">
        <f t="shared" si="2"/>
        <v/>
      </c>
      <c r="K48" s="3"/>
      <c r="L48" s="82" t="str">
        <f t="shared" si="6"/>
        <v/>
      </c>
      <c r="M48" s="34" t="str">
        <f t="shared" si="7"/>
        <v/>
      </c>
      <c r="N48" s="3"/>
      <c r="O48" s="3"/>
      <c r="P48" s="3"/>
      <c r="Q48" s="3"/>
    </row>
    <row r="49" spans="1:17" s="37" customFormat="1" ht="16" hidden="1" x14ac:dyDescent="0.8">
      <c r="A49" s="68">
        <v>46</v>
      </c>
      <c r="B49" s="45"/>
      <c r="C49" s="69"/>
      <c r="D49" s="69"/>
      <c r="E49" s="69"/>
      <c r="F49" s="30" t="str">
        <f t="shared" si="5"/>
        <v/>
      </c>
      <c r="G49" s="46"/>
      <c r="H49" s="23" t="str">
        <f>IF(OR(F49="",ISBLANK(G49)),"",VLOOKUP(G49,VLookups!$A$4:$B$9,2,FALSE))</f>
        <v/>
      </c>
      <c r="I49" s="29" t="str">
        <f t="shared" si="1"/>
        <v/>
      </c>
      <c r="J49" s="29" t="str">
        <f t="shared" si="2"/>
        <v/>
      </c>
      <c r="K49" s="3"/>
      <c r="L49" s="82" t="str">
        <f t="shared" si="6"/>
        <v/>
      </c>
      <c r="M49" s="34" t="str">
        <f t="shared" si="7"/>
        <v/>
      </c>
      <c r="N49" s="3"/>
      <c r="O49" s="3"/>
      <c r="P49" s="3"/>
      <c r="Q49" s="3"/>
    </row>
    <row r="50" spans="1:17" s="37" customFormat="1" ht="16" hidden="1" x14ac:dyDescent="0.8">
      <c r="A50" s="68">
        <v>47</v>
      </c>
      <c r="B50" s="45"/>
      <c r="C50" s="69"/>
      <c r="D50" s="69"/>
      <c r="E50" s="69"/>
      <c r="F50" s="30" t="str">
        <f t="shared" si="5"/>
        <v/>
      </c>
      <c r="G50" s="46"/>
      <c r="H50" s="23" t="str">
        <f>IF(OR(F50="",ISBLANK(G50)),"",VLOOKUP(G50,VLookups!$A$4:$B$9,2,FALSE))</f>
        <v/>
      </c>
      <c r="I50" s="29" t="str">
        <f t="shared" si="1"/>
        <v/>
      </c>
      <c r="J50" s="29" t="str">
        <f t="shared" si="2"/>
        <v/>
      </c>
      <c r="K50" s="3"/>
      <c r="L50" s="82" t="str">
        <f t="shared" si="6"/>
        <v/>
      </c>
      <c r="M50" s="34" t="str">
        <f t="shared" si="7"/>
        <v/>
      </c>
      <c r="N50" s="3"/>
      <c r="O50" s="3"/>
      <c r="P50" s="3"/>
      <c r="Q50" s="3"/>
    </row>
    <row r="51" spans="1:17" s="37" customFormat="1" ht="16" hidden="1" x14ac:dyDescent="0.8">
      <c r="A51" s="68">
        <v>48</v>
      </c>
      <c r="B51" s="45"/>
      <c r="C51" s="69"/>
      <c r="D51" s="69"/>
      <c r="E51" s="69"/>
      <c r="F51" s="30" t="str">
        <f t="shared" si="5"/>
        <v/>
      </c>
      <c r="G51" s="46"/>
      <c r="H51" s="23" t="str">
        <f>IF(OR(F51="",ISBLANK(G51)),"",VLOOKUP(G51,VLookups!$A$4:$B$9,2,FALSE))</f>
        <v/>
      </c>
      <c r="I51" s="29" t="str">
        <f t="shared" si="1"/>
        <v/>
      </c>
      <c r="J51" s="29" t="str">
        <f t="shared" si="2"/>
        <v/>
      </c>
      <c r="K51" s="3"/>
      <c r="L51" s="82" t="str">
        <f t="shared" si="6"/>
        <v/>
      </c>
      <c r="M51" s="34" t="str">
        <f t="shared" si="7"/>
        <v/>
      </c>
      <c r="N51" s="3"/>
      <c r="O51" s="3"/>
      <c r="P51" s="3"/>
      <c r="Q51" s="3"/>
    </row>
    <row r="52" spans="1:17" s="37" customFormat="1" ht="16" hidden="1" x14ac:dyDescent="0.8">
      <c r="A52" s="68">
        <v>49</v>
      </c>
      <c r="B52" s="45"/>
      <c r="C52" s="69"/>
      <c r="D52" s="69"/>
      <c r="E52" s="69"/>
      <c r="F52" s="30" t="str">
        <f t="shared" si="5"/>
        <v/>
      </c>
      <c r="G52" s="46"/>
      <c r="H52" s="23" t="str">
        <f>IF(OR(F52="",ISBLANK(G52)),"",VLOOKUP(G52,VLookups!$A$4:$B$9,2,FALSE))</f>
        <v/>
      </c>
      <c r="I52" s="29" t="str">
        <f t="shared" si="1"/>
        <v/>
      </c>
      <c r="J52" s="29" t="str">
        <f t="shared" si="2"/>
        <v/>
      </c>
      <c r="K52" s="3"/>
      <c r="L52" s="82" t="str">
        <f t="shared" si="6"/>
        <v/>
      </c>
      <c r="M52" s="34" t="str">
        <f t="shared" si="7"/>
        <v/>
      </c>
      <c r="N52" s="3"/>
      <c r="O52" s="3"/>
      <c r="P52" s="3"/>
      <c r="Q52" s="3"/>
    </row>
    <row r="53" spans="1:17" s="37" customFormat="1" ht="16" hidden="1" x14ac:dyDescent="0.8">
      <c r="A53" s="68">
        <v>50</v>
      </c>
      <c r="B53" s="45"/>
      <c r="C53" s="69"/>
      <c r="D53" s="69"/>
      <c r="E53" s="69"/>
      <c r="F53" s="30" t="str">
        <f t="shared" si="5"/>
        <v/>
      </c>
      <c r="G53" s="46"/>
      <c r="H53" s="23" t="str">
        <f>IF(OR(F53="",ISBLANK(G53)),"",VLOOKUP(G53,VLookups!$A$4:$B$9,2,FALSE))</f>
        <v/>
      </c>
      <c r="I53" s="29" t="str">
        <f t="shared" si="1"/>
        <v/>
      </c>
      <c r="J53" s="29" t="str">
        <f t="shared" si="2"/>
        <v/>
      </c>
      <c r="K53" s="3"/>
      <c r="L53" s="82" t="str">
        <f t="shared" si="6"/>
        <v/>
      </c>
      <c r="M53" s="34" t="str">
        <f t="shared" si="7"/>
        <v/>
      </c>
      <c r="N53" s="3"/>
      <c r="O53" s="3"/>
      <c r="P53" s="3"/>
      <c r="Q53" s="3"/>
    </row>
    <row r="54" spans="1:17" s="37" customFormat="1" ht="16" hidden="1" x14ac:dyDescent="0.8">
      <c r="A54" s="68">
        <v>51</v>
      </c>
      <c r="B54" s="45"/>
      <c r="C54" s="69"/>
      <c r="D54" s="69"/>
      <c r="E54" s="69"/>
      <c r="F54" s="30" t="str">
        <f t="shared" si="5"/>
        <v/>
      </c>
      <c r="G54" s="46"/>
      <c r="H54" s="23" t="str">
        <f>IF(OR(F54="",ISBLANK(G54)),"",VLOOKUP(G54,VLookups!$A$4:$B$9,2,FALSE))</f>
        <v/>
      </c>
      <c r="I54" s="29" t="str">
        <f t="shared" si="1"/>
        <v/>
      </c>
      <c r="J54" s="29" t="str">
        <f t="shared" si="2"/>
        <v/>
      </c>
      <c r="K54" s="3"/>
      <c r="L54" s="82" t="str">
        <f t="shared" si="6"/>
        <v/>
      </c>
      <c r="M54" s="34" t="str">
        <f t="shared" si="7"/>
        <v/>
      </c>
      <c r="N54" s="3"/>
      <c r="O54" s="3"/>
      <c r="P54" s="3"/>
      <c r="Q54" s="3"/>
    </row>
    <row r="55" spans="1:17" s="37" customFormat="1" ht="16" hidden="1" x14ac:dyDescent="0.8">
      <c r="A55" s="68">
        <v>52</v>
      </c>
      <c r="B55" s="45"/>
      <c r="C55" s="69"/>
      <c r="D55" s="69"/>
      <c r="E55" s="69"/>
      <c r="F55" s="30" t="str">
        <f t="shared" si="5"/>
        <v/>
      </c>
      <c r="G55" s="46"/>
      <c r="H55" s="23" t="str">
        <f>IF(OR(F55="",ISBLANK(G55)),"",VLOOKUP(G55,VLookups!$A$4:$B$9,2,FALSE))</f>
        <v/>
      </c>
      <c r="I55" s="29" t="str">
        <f t="shared" si="1"/>
        <v/>
      </c>
      <c r="J55" s="29" t="str">
        <f t="shared" si="2"/>
        <v/>
      </c>
      <c r="K55" s="3"/>
      <c r="L55" s="82" t="str">
        <f t="shared" si="6"/>
        <v/>
      </c>
      <c r="M55" s="34" t="str">
        <f t="shared" si="7"/>
        <v/>
      </c>
      <c r="N55" s="3"/>
      <c r="O55" s="3"/>
      <c r="P55" s="3"/>
      <c r="Q55" s="3"/>
    </row>
    <row r="56" spans="1:17" s="37" customFormat="1" ht="16" hidden="1" x14ac:dyDescent="0.8">
      <c r="A56" s="68">
        <v>53</v>
      </c>
      <c r="B56" s="45"/>
      <c r="C56" s="69"/>
      <c r="D56" s="69"/>
      <c r="E56" s="69"/>
      <c r="F56" s="30" t="str">
        <f t="shared" si="5"/>
        <v/>
      </c>
      <c r="G56" s="46"/>
      <c r="H56" s="23" t="str">
        <f>IF(OR(F56="",ISBLANK(G56)),"",VLOOKUP(G56,VLookups!$A$4:$B$9,2,FALSE))</f>
        <v/>
      </c>
      <c r="I56" s="29" t="str">
        <f t="shared" si="1"/>
        <v/>
      </c>
      <c r="J56" s="29" t="str">
        <f t="shared" si="2"/>
        <v/>
      </c>
      <c r="K56" s="3"/>
      <c r="L56" s="82" t="str">
        <f t="shared" si="6"/>
        <v/>
      </c>
      <c r="M56" s="34" t="str">
        <f t="shared" si="7"/>
        <v/>
      </c>
      <c r="N56" s="3"/>
      <c r="O56" s="3"/>
      <c r="P56" s="3"/>
      <c r="Q56" s="3"/>
    </row>
    <row r="57" spans="1:17" s="37" customFormat="1" ht="16" hidden="1" x14ac:dyDescent="0.8">
      <c r="A57" s="68">
        <v>54</v>
      </c>
      <c r="B57" s="45"/>
      <c r="C57" s="69"/>
      <c r="D57" s="69"/>
      <c r="E57" s="69"/>
      <c r="F57" s="30" t="str">
        <f t="shared" si="5"/>
        <v/>
      </c>
      <c r="G57" s="46"/>
      <c r="H57" s="23" t="str">
        <f>IF(OR(F57="",ISBLANK(G57)),"",VLOOKUP(G57,VLookups!$A$4:$B$9,2,FALSE))</f>
        <v/>
      </c>
      <c r="I57" s="29" t="str">
        <f t="shared" si="1"/>
        <v/>
      </c>
      <c r="J57" s="29" t="str">
        <f t="shared" si="2"/>
        <v/>
      </c>
      <c r="K57" s="3"/>
      <c r="L57" s="82" t="str">
        <f t="shared" si="6"/>
        <v/>
      </c>
      <c r="M57" s="34" t="str">
        <f t="shared" si="7"/>
        <v/>
      </c>
      <c r="N57" s="3"/>
      <c r="O57" s="3"/>
      <c r="P57" s="3"/>
      <c r="Q57" s="3"/>
    </row>
    <row r="58" spans="1:17" s="37" customFormat="1" ht="16" hidden="1" x14ac:dyDescent="0.8">
      <c r="A58" s="68">
        <v>55</v>
      </c>
      <c r="B58" s="45"/>
      <c r="C58" s="69"/>
      <c r="D58" s="69"/>
      <c r="E58" s="69"/>
      <c r="F58" s="30" t="str">
        <f t="shared" si="5"/>
        <v/>
      </c>
      <c r="G58" s="46"/>
      <c r="H58" s="23" t="str">
        <f>IF(OR(F58="",ISBLANK(G58)),"",VLOOKUP(G58,VLookups!$A$4:$B$9,2,FALSE))</f>
        <v/>
      </c>
      <c r="I58" s="29" t="str">
        <f t="shared" si="1"/>
        <v/>
      </c>
      <c r="J58" s="29" t="str">
        <f t="shared" si="2"/>
        <v/>
      </c>
      <c r="K58" s="3"/>
      <c r="L58" s="82" t="str">
        <f t="shared" si="6"/>
        <v/>
      </c>
      <c r="M58" s="34" t="str">
        <f t="shared" si="7"/>
        <v/>
      </c>
      <c r="N58" s="3"/>
      <c r="O58" s="3"/>
      <c r="P58" s="3"/>
      <c r="Q58" s="3"/>
    </row>
    <row r="59" spans="1:17" s="37" customFormat="1" ht="16" hidden="1" x14ac:dyDescent="0.8">
      <c r="A59" s="68">
        <v>56</v>
      </c>
      <c r="B59" s="45"/>
      <c r="C59" s="69"/>
      <c r="D59" s="69"/>
      <c r="E59" s="69"/>
      <c r="F59" s="30" t="str">
        <f t="shared" si="5"/>
        <v/>
      </c>
      <c r="G59" s="46"/>
      <c r="H59" s="23" t="str">
        <f>IF(OR(F59="",ISBLANK(G59)),"",VLOOKUP(G59,VLookups!$A$4:$B$9,2,FALSE))</f>
        <v/>
      </c>
      <c r="I59" s="29" t="str">
        <f t="shared" si="1"/>
        <v/>
      </c>
      <c r="J59" s="29" t="str">
        <f t="shared" si="2"/>
        <v/>
      </c>
      <c r="K59" s="3"/>
      <c r="L59" s="82" t="str">
        <f t="shared" si="6"/>
        <v/>
      </c>
      <c r="M59" s="34" t="str">
        <f t="shared" si="7"/>
        <v/>
      </c>
      <c r="N59" s="3"/>
      <c r="O59" s="3"/>
      <c r="P59" s="3"/>
      <c r="Q59" s="3"/>
    </row>
    <row r="60" spans="1:17" s="37" customFormat="1" ht="16" hidden="1" x14ac:dyDescent="0.8">
      <c r="A60" s="68">
        <v>57</v>
      </c>
      <c r="B60" s="45"/>
      <c r="C60" s="69"/>
      <c r="D60" s="69"/>
      <c r="E60" s="69"/>
      <c r="F60" s="30" t="str">
        <f t="shared" si="5"/>
        <v/>
      </c>
      <c r="G60" s="46"/>
      <c r="H60" s="23" t="str">
        <f>IF(OR(F60="",ISBLANK(G60)),"",VLOOKUP(G60,VLookups!$A$4:$B$9,2,FALSE))</f>
        <v/>
      </c>
      <c r="I60" s="29" t="str">
        <f t="shared" si="1"/>
        <v/>
      </c>
      <c r="J60" s="29" t="str">
        <f t="shared" si="2"/>
        <v/>
      </c>
      <c r="K60" s="3"/>
      <c r="L60" s="82" t="str">
        <f t="shared" si="6"/>
        <v/>
      </c>
      <c r="M60" s="34" t="str">
        <f t="shared" si="7"/>
        <v/>
      </c>
      <c r="N60" s="3"/>
      <c r="O60" s="3"/>
      <c r="P60" s="3"/>
      <c r="Q60" s="3"/>
    </row>
    <row r="61" spans="1:17" s="37" customFormat="1" ht="16" hidden="1" x14ac:dyDescent="0.8">
      <c r="A61" s="68">
        <v>58</v>
      </c>
      <c r="B61" s="45"/>
      <c r="C61" s="69"/>
      <c r="D61" s="69"/>
      <c r="E61" s="69"/>
      <c r="F61" s="30" t="str">
        <f t="shared" si="5"/>
        <v/>
      </c>
      <c r="G61" s="46"/>
      <c r="H61" s="23" t="str">
        <f>IF(OR(F61="",ISBLANK(G61)),"",VLOOKUP(G61,VLookups!$A$4:$B$9,2,FALSE))</f>
        <v/>
      </c>
      <c r="I61" s="29" t="str">
        <f t="shared" si="1"/>
        <v/>
      </c>
      <c r="J61" s="29" t="str">
        <f t="shared" si="2"/>
        <v/>
      </c>
      <c r="K61" s="3"/>
      <c r="L61" s="82" t="str">
        <f t="shared" si="6"/>
        <v/>
      </c>
      <c r="M61" s="34" t="str">
        <f t="shared" si="7"/>
        <v/>
      </c>
      <c r="N61" s="3"/>
      <c r="O61" s="3"/>
      <c r="P61" s="3"/>
      <c r="Q61" s="3"/>
    </row>
    <row r="62" spans="1:17" s="37" customFormat="1" ht="16" hidden="1" x14ac:dyDescent="0.8">
      <c r="A62" s="68">
        <v>59</v>
      </c>
      <c r="B62" s="45"/>
      <c r="C62" s="69"/>
      <c r="D62" s="69"/>
      <c r="E62" s="69"/>
      <c r="F62" s="30" t="str">
        <f t="shared" si="5"/>
        <v/>
      </c>
      <c r="G62" s="46"/>
      <c r="H62" s="23" t="str">
        <f>IF(OR(F62="",ISBLANK(G62)),"",VLOOKUP(G62,VLookups!$A$4:$B$9,2,FALSE))</f>
        <v/>
      </c>
      <c r="I62" s="29" t="str">
        <f t="shared" si="1"/>
        <v/>
      </c>
      <c r="J62" s="29" t="str">
        <f t="shared" si="2"/>
        <v/>
      </c>
      <c r="K62" s="3"/>
      <c r="L62" s="82" t="str">
        <f t="shared" si="6"/>
        <v/>
      </c>
      <c r="M62" s="34" t="str">
        <f t="shared" si="7"/>
        <v/>
      </c>
      <c r="N62" s="3"/>
      <c r="O62" s="3"/>
      <c r="P62" s="3"/>
      <c r="Q62" s="3"/>
    </row>
    <row r="63" spans="1:17" s="37" customFormat="1" ht="16" hidden="1" x14ac:dyDescent="0.8">
      <c r="A63" s="68">
        <v>60</v>
      </c>
      <c r="B63" s="45"/>
      <c r="C63" s="69"/>
      <c r="D63" s="69"/>
      <c r="E63" s="69"/>
      <c r="F63" s="30" t="str">
        <f t="shared" si="5"/>
        <v/>
      </c>
      <c r="G63" s="46"/>
      <c r="H63" s="23" t="str">
        <f>IF(OR(F63="",ISBLANK(G63)),"",VLOOKUP(G63,VLookups!$A$4:$B$9,2,FALSE))</f>
        <v/>
      </c>
      <c r="I63" s="29" t="str">
        <f t="shared" si="1"/>
        <v/>
      </c>
      <c r="J63" s="29" t="str">
        <f t="shared" si="2"/>
        <v/>
      </c>
      <c r="K63" s="3"/>
      <c r="L63" s="82" t="str">
        <f t="shared" si="6"/>
        <v/>
      </c>
      <c r="M63" s="34" t="str">
        <f t="shared" si="7"/>
        <v/>
      </c>
      <c r="N63" s="3"/>
      <c r="O63" s="3"/>
      <c r="P63" s="3"/>
      <c r="Q63" s="3"/>
    </row>
    <row r="64" spans="1:17" s="37" customFormat="1" ht="16" hidden="1" x14ac:dyDescent="0.8">
      <c r="A64" s="68">
        <v>61</v>
      </c>
      <c r="B64" s="45"/>
      <c r="C64" s="69"/>
      <c r="D64" s="69"/>
      <c r="E64" s="69"/>
      <c r="F64" s="30" t="str">
        <f t="shared" si="5"/>
        <v/>
      </c>
      <c r="G64" s="46"/>
      <c r="H64" s="23" t="str">
        <f>IF(OR(F64="",ISBLANK(G64)),"",VLOOKUP(G64,VLookups!$A$4:$B$9,2,FALSE))</f>
        <v/>
      </c>
      <c r="I64" s="29" t="str">
        <f t="shared" si="1"/>
        <v/>
      </c>
      <c r="J64" s="29" t="str">
        <f t="shared" si="2"/>
        <v/>
      </c>
      <c r="K64" s="3"/>
      <c r="L64" s="82" t="str">
        <f t="shared" si="6"/>
        <v/>
      </c>
      <c r="M64" s="34" t="str">
        <f t="shared" si="7"/>
        <v/>
      </c>
      <c r="N64" s="3"/>
      <c r="O64" s="3"/>
      <c r="P64" s="3"/>
      <c r="Q64" s="3"/>
    </row>
    <row r="65" spans="1:17" s="37" customFormat="1" ht="16" hidden="1" x14ac:dyDescent="0.8">
      <c r="A65" s="68">
        <v>62</v>
      </c>
      <c r="B65" s="45"/>
      <c r="C65" s="69"/>
      <c r="D65" s="69"/>
      <c r="E65" s="69"/>
      <c r="F65" s="30" t="str">
        <f t="shared" si="5"/>
        <v/>
      </c>
      <c r="G65" s="46"/>
      <c r="H65" s="23" t="str">
        <f>IF(OR(F65="",ISBLANK(G65)),"",VLOOKUP(G65,VLookups!$A$4:$B$9,2,FALSE))</f>
        <v/>
      </c>
      <c r="I65" s="29" t="str">
        <f t="shared" si="1"/>
        <v/>
      </c>
      <c r="J65" s="29" t="str">
        <f t="shared" si="2"/>
        <v/>
      </c>
      <c r="K65" s="3"/>
      <c r="L65" s="82" t="str">
        <f t="shared" si="6"/>
        <v/>
      </c>
      <c r="M65" s="34" t="str">
        <f t="shared" si="7"/>
        <v/>
      </c>
      <c r="N65" s="3"/>
      <c r="O65" s="3"/>
      <c r="P65" s="3"/>
      <c r="Q65" s="3"/>
    </row>
    <row r="66" spans="1:17" s="37" customFormat="1" ht="16" hidden="1" x14ac:dyDescent="0.8">
      <c r="A66" s="68">
        <v>63</v>
      </c>
      <c r="B66" s="45"/>
      <c r="C66" s="69"/>
      <c r="D66" s="69"/>
      <c r="E66" s="69"/>
      <c r="F66" s="30" t="str">
        <f t="shared" si="5"/>
        <v/>
      </c>
      <c r="G66" s="46"/>
      <c r="H66" s="23" t="str">
        <f>IF(OR(F66="",ISBLANK(G66)),"",VLOOKUP(G66,VLookups!$A$4:$B$9,2,FALSE))</f>
        <v/>
      </c>
      <c r="I66" s="29" t="str">
        <f t="shared" si="1"/>
        <v/>
      </c>
      <c r="J66" s="29" t="str">
        <f t="shared" si="2"/>
        <v/>
      </c>
      <c r="K66" s="3"/>
      <c r="L66" s="82" t="str">
        <f t="shared" si="6"/>
        <v/>
      </c>
      <c r="M66" s="34" t="str">
        <f t="shared" si="7"/>
        <v/>
      </c>
      <c r="N66" s="3"/>
      <c r="O66" s="3"/>
      <c r="P66" s="3"/>
      <c r="Q66" s="3"/>
    </row>
    <row r="67" spans="1:17" s="37" customFormat="1" ht="16" hidden="1" x14ac:dyDescent="0.8">
      <c r="A67" s="68">
        <v>64</v>
      </c>
      <c r="B67" s="45"/>
      <c r="C67" s="69"/>
      <c r="D67" s="69"/>
      <c r="E67" s="69"/>
      <c r="F67" s="30" t="str">
        <f t="shared" si="5"/>
        <v/>
      </c>
      <c r="G67" s="46"/>
      <c r="H67" s="23" t="str">
        <f>IF(OR(F67="",ISBLANK(G67)),"",VLOOKUP(G67,VLookups!$A$4:$B$9,2,FALSE))</f>
        <v/>
      </c>
      <c r="I67" s="29" t="str">
        <f t="shared" si="1"/>
        <v/>
      </c>
      <c r="J67" s="29" t="str">
        <f t="shared" si="2"/>
        <v/>
      </c>
      <c r="K67" s="3"/>
      <c r="L67" s="82" t="str">
        <f t="shared" si="6"/>
        <v/>
      </c>
      <c r="M67" s="34" t="str">
        <f t="shared" si="7"/>
        <v/>
      </c>
      <c r="N67" s="3"/>
      <c r="O67" s="3"/>
      <c r="P67" s="3"/>
      <c r="Q67" s="3"/>
    </row>
    <row r="68" spans="1:17" s="37" customFormat="1" ht="16" hidden="1" x14ac:dyDescent="0.8">
      <c r="A68" s="68">
        <v>65</v>
      </c>
      <c r="B68" s="45"/>
      <c r="C68" s="69"/>
      <c r="D68" s="69"/>
      <c r="E68" s="69"/>
      <c r="F68" s="30" t="str">
        <f t="shared" si="5"/>
        <v/>
      </c>
      <c r="G68" s="46"/>
      <c r="H68" s="23" t="str">
        <f>IF(OR(F68="",ISBLANK(G68)),"",VLOOKUP(G68,VLookups!$A$4:$B$9,2,FALSE))</f>
        <v/>
      </c>
      <c r="I68" s="29" t="str">
        <f t="shared" si="1"/>
        <v/>
      </c>
      <c r="J68" s="29" t="str">
        <f t="shared" si="2"/>
        <v/>
      </c>
      <c r="K68" s="3"/>
      <c r="L68" s="82" t="str">
        <f t="shared" si="6"/>
        <v/>
      </c>
      <c r="M68" s="34" t="str">
        <f t="shared" si="7"/>
        <v/>
      </c>
      <c r="N68" s="3"/>
      <c r="O68" s="3"/>
      <c r="P68" s="3"/>
      <c r="Q68" s="3"/>
    </row>
    <row r="69" spans="1:17" s="37" customFormat="1" ht="16" hidden="1" x14ac:dyDescent="0.8">
      <c r="A69" s="68">
        <v>66</v>
      </c>
      <c r="B69" s="45"/>
      <c r="C69" s="69"/>
      <c r="D69" s="69"/>
      <c r="E69" s="69"/>
      <c r="F69" s="30" t="str">
        <f t="shared" si="5"/>
        <v/>
      </c>
      <c r="G69" s="46"/>
      <c r="H69" s="23" t="str">
        <f>IF(OR(F69="",ISBLANK(G69)),"",VLOOKUP(G69,VLookups!$A$4:$B$9,2,FALSE))</f>
        <v/>
      </c>
      <c r="I69" s="29" t="str">
        <f t="shared" ref="I69:I103" si="8">IF(F69="","",H69/(SUM($H$4:$H$103)))</f>
        <v/>
      </c>
      <c r="J69" s="29" t="str">
        <f t="shared" ref="J69:J103" si="9">IF(F69="","",_xlfn.BINOM.DIST(A69,COUNT($F$4:$F$103),$H$104,TRUE))</f>
        <v/>
      </c>
      <c r="K69" s="3"/>
      <c r="L69" s="82" t="str">
        <f t="shared" si="6"/>
        <v/>
      </c>
      <c r="M69" s="34" t="str">
        <f t="shared" si="7"/>
        <v/>
      </c>
      <c r="N69" s="3"/>
      <c r="O69" s="3"/>
      <c r="P69" s="3"/>
      <c r="Q69" s="3"/>
    </row>
    <row r="70" spans="1:17" s="37" customFormat="1" ht="16" hidden="1" x14ac:dyDescent="0.8">
      <c r="A70" s="68">
        <v>67</v>
      </c>
      <c r="B70" s="45"/>
      <c r="C70" s="69"/>
      <c r="D70" s="69"/>
      <c r="E70" s="69"/>
      <c r="F70" s="30" t="str">
        <f t="shared" si="5"/>
        <v/>
      </c>
      <c r="G70" s="46"/>
      <c r="H70" s="23" t="str">
        <f>IF(OR(F70="",ISBLANK(G70)),"",VLOOKUP(G70,VLookups!$A$4:$B$9,2,FALSE))</f>
        <v/>
      </c>
      <c r="I70" s="29" t="str">
        <f t="shared" si="8"/>
        <v/>
      </c>
      <c r="J70" s="29" t="str">
        <f t="shared" si="9"/>
        <v/>
      </c>
      <c r="K70" s="3"/>
      <c r="L70" s="82" t="str">
        <f t="shared" si="6"/>
        <v/>
      </c>
      <c r="M70" s="34" t="str">
        <f t="shared" si="7"/>
        <v/>
      </c>
      <c r="N70" s="3"/>
      <c r="O70" s="3"/>
      <c r="P70" s="3"/>
      <c r="Q70" s="3"/>
    </row>
    <row r="71" spans="1:17" s="37" customFormat="1" ht="16" hidden="1" x14ac:dyDescent="0.8">
      <c r="A71" s="68">
        <v>68</v>
      </c>
      <c r="B71" s="45"/>
      <c r="C71" s="69"/>
      <c r="D71" s="69"/>
      <c r="E71" s="69"/>
      <c r="F71" s="30" t="str">
        <f t="shared" si="5"/>
        <v/>
      </c>
      <c r="G71" s="46"/>
      <c r="H71" s="23" t="str">
        <f>IF(OR(F71="",ISBLANK(G71)),"",VLOOKUP(G71,VLookups!$A$4:$B$9,2,FALSE))</f>
        <v/>
      </c>
      <c r="I71" s="29" t="str">
        <f t="shared" si="8"/>
        <v/>
      </c>
      <c r="J71" s="29" t="str">
        <f t="shared" si="9"/>
        <v/>
      </c>
      <c r="K71" s="3"/>
      <c r="L71" s="82" t="str">
        <f t="shared" si="6"/>
        <v/>
      </c>
      <c r="M71" s="34" t="str">
        <f t="shared" si="7"/>
        <v/>
      </c>
      <c r="N71" s="3"/>
      <c r="O71" s="3"/>
      <c r="P71" s="3"/>
      <c r="Q71" s="3"/>
    </row>
    <row r="72" spans="1:17" s="37" customFormat="1" ht="16" hidden="1" x14ac:dyDescent="0.8">
      <c r="A72" s="68">
        <v>69</v>
      </c>
      <c r="B72" s="45"/>
      <c r="C72" s="69"/>
      <c r="D72" s="69"/>
      <c r="E72" s="69"/>
      <c r="F72" s="30" t="str">
        <f t="shared" si="5"/>
        <v/>
      </c>
      <c r="G72" s="46"/>
      <c r="H72" s="23" t="str">
        <f>IF(OR(F72="",ISBLANK(G72)),"",VLOOKUP(G72,VLookups!$A$4:$B$9,2,FALSE))</f>
        <v/>
      </c>
      <c r="I72" s="29" t="str">
        <f t="shared" si="8"/>
        <v/>
      </c>
      <c r="J72" s="29" t="str">
        <f t="shared" si="9"/>
        <v/>
      </c>
      <c r="K72" s="3"/>
      <c r="L72" s="82" t="str">
        <f t="shared" si="6"/>
        <v/>
      </c>
      <c r="M72" s="34" t="str">
        <f t="shared" si="7"/>
        <v/>
      </c>
      <c r="N72" s="3"/>
      <c r="O72" s="3"/>
      <c r="P72" s="3"/>
      <c r="Q72" s="3"/>
    </row>
    <row r="73" spans="1:17" s="37" customFormat="1" ht="16" hidden="1" x14ac:dyDescent="0.8">
      <c r="A73" s="68">
        <v>70</v>
      </c>
      <c r="B73" s="45"/>
      <c r="C73" s="69"/>
      <c r="D73" s="69"/>
      <c r="E73" s="69"/>
      <c r="F73" s="30" t="str">
        <f t="shared" si="5"/>
        <v/>
      </c>
      <c r="G73" s="46"/>
      <c r="H73" s="23" t="str">
        <f>IF(OR(F73="",ISBLANK(G73)),"",VLOOKUP(G73,VLookups!$A$4:$B$9,2,FALSE))</f>
        <v/>
      </c>
      <c r="I73" s="29" t="str">
        <f t="shared" si="8"/>
        <v/>
      </c>
      <c r="J73" s="29" t="str">
        <f t="shared" si="9"/>
        <v/>
      </c>
      <c r="K73" s="3"/>
      <c r="L73" s="82" t="str">
        <f t="shared" si="6"/>
        <v/>
      </c>
      <c r="M73" s="34" t="str">
        <f t="shared" si="7"/>
        <v/>
      </c>
      <c r="N73" s="3"/>
      <c r="O73" s="3"/>
      <c r="P73" s="3"/>
      <c r="Q73" s="3"/>
    </row>
    <row r="74" spans="1:17" s="37" customFormat="1" ht="16" hidden="1" x14ac:dyDescent="0.8">
      <c r="A74" s="68">
        <v>71</v>
      </c>
      <c r="B74" s="45"/>
      <c r="C74" s="69"/>
      <c r="D74" s="69"/>
      <c r="E74" s="69"/>
      <c r="F74" s="30" t="str">
        <f t="shared" si="5"/>
        <v/>
      </c>
      <c r="G74" s="46"/>
      <c r="H74" s="23" t="str">
        <f>IF(OR(F74="",ISBLANK(G74)),"",VLOOKUP(G74,VLookups!$A$4:$B$9,2,FALSE))</f>
        <v/>
      </c>
      <c r="I74" s="29" t="str">
        <f t="shared" si="8"/>
        <v/>
      </c>
      <c r="J74" s="29" t="str">
        <f t="shared" si="9"/>
        <v/>
      </c>
      <c r="K74" s="3"/>
      <c r="L74" s="82" t="str">
        <f t="shared" si="6"/>
        <v/>
      </c>
      <c r="M74" s="34" t="str">
        <f t="shared" si="7"/>
        <v/>
      </c>
      <c r="N74" s="3"/>
      <c r="O74" s="3"/>
      <c r="P74" s="3"/>
      <c r="Q74" s="3"/>
    </row>
    <row r="75" spans="1:17" s="37" customFormat="1" ht="16" hidden="1" x14ac:dyDescent="0.8">
      <c r="A75" s="68">
        <v>72</v>
      </c>
      <c r="B75" s="45"/>
      <c r="C75" s="69"/>
      <c r="D75" s="69"/>
      <c r="E75" s="69"/>
      <c r="F75" s="30" t="str">
        <f t="shared" si="5"/>
        <v/>
      </c>
      <c r="G75" s="46"/>
      <c r="H75" s="23" t="str">
        <f>IF(OR(F75="",ISBLANK(G75)),"",VLOOKUP(G75,VLookups!$A$4:$B$9,2,FALSE))</f>
        <v/>
      </c>
      <c r="I75" s="29" t="str">
        <f t="shared" si="8"/>
        <v/>
      </c>
      <c r="J75" s="29" t="str">
        <f t="shared" si="9"/>
        <v/>
      </c>
      <c r="K75" s="3"/>
      <c r="L75" s="82" t="str">
        <f t="shared" si="6"/>
        <v/>
      </c>
      <c r="M75" s="34" t="str">
        <f t="shared" si="7"/>
        <v/>
      </c>
      <c r="N75" s="3"/>
      <c r="O75" s="3"/>
      <c r="P75" s="3"/>
      <c r="Q75" s="3"/>
    </row>
    <row r="76" spans="1:17" s="37" customFormat="1" ht="16" hidden="1" x14ac:dyDescent="0.8">
      <c r="A76" s="68">
        <v>73</v>
      </c>
      <c r="B76" s="45"/>
      <c r="C76" s="69"/>
      <c r="D76" s="69"/>
      <c r="E76" s="69"/>
      <c r="F76" s="30" t="str">
        <f t="shared" si="5"/>
        <v/>
      </c>
      <c r="G76" s="46"/>
      <c r="H76" s="23" t="str">
        <f>IF(OR(F76="",ISBLANK(G76)),"",VLOOKUP(G76,VLookups!$A$4:$B$9,2,FALSE))</f>
        <v/>
      </c>
      <c r="I76" s="29" t="str">
        <f t="shared" si="8"/>
        <v/>
      </c>
      <c r="J76" s="29" t="str">
        <f t="shared" si="9"/>
        <v/>
      </c>
      <c r="K76" s="3"/>
      <c r="L76" s="82" t="str">
        <f t="shared" si="6"/>
        <v/>
      </c>
      <c r="M76" s="34" t="str">
        <f t="shared" si="7"/>
        <v/>
      </c>
      <c r="N76" s="3"/>
      <c r="O76" s="3"/>
      <c r="P76" s="3"/>
      <c r="Q76" s="3"/>
    </row>
    <row r="77" spans="1:17" s="37" customFormat="1" ht="16" hidden="1" x14ac:dyDescent="0.8">
      <c r="A77" s="68">
        <v>74</v>
      </c>
      <c r="B77" s="45"/>
      <c r="C77" s="69"/>
      <c r="D77" s="69"/>
      <c r="E77" s="69"/>
      <c r="F77" s="30" t="str">
        <f t="shared" si="5"/>
        <v/>
      </c>
      <c r="G77" s="46"/>
      <c r="H77" s="23" t="str">
        <f>IF(OR(F77="",ISBLANK(G77)),"",VLOOKUP(G77,VLookups!$A$4:$B$9,2,FALSE))</f>
        <v/>
      </c>
      <c r="I77" s="29" t="str">
        <f t="shared" si="8"/>
        <v/>
      </c>
      <c r="J77" s="29" t="str">
        <f t="shared" si="9"/>
        <v/>
      </c>
      <c r="K77" s="3"/>
      <c r="L77" s="82" t="str">
        <f t="shared" si="6"/>
        <v/>
      </c>
      <c r="M77" s="34" t="str">
        <f t="shared" si="7"/>
        <v/>
      </c>
      <c r="N77" s="3"/>
      <c r="O77" s="3"/>
      <c r="P77" s="3"/>
      <c r="Q77" s="3"/>
    </row>
    <row r="78" spans="1:17" s="37" customFormat="1" ht="16" hidden="1" x14ac:dyDescent="0.8">
      <c r="A78" s="68">
        <v>75</v>
      </c>
      <c r="B78" s="45"/>
      <c r="C78" s="69"/>
      <c r="D78" s="69"/>
      <c r="E78" s="69"/>
      <c r="F78" s="30" t="str">
        <f t="shared" si="5"/>
        <v/>
      </c>
      <c r="G78" s="46"/>
      <c r="H78" s="23" t="str">
        <f>IF(OR(F78="",ISBLANK(G78)),"",VLOOKUP(G78,VLookups!$A$4:$B$9,2,FALSE))</f>
        <v/>
      </c>
      <c r="I78" s="29" t="str">
        <f t="shared" si="8"/>
        <v/>
      </c>
      <c r="J78" s="29" t="str">
        <f t="shared" si="9"/>
        <v/>
      </c>
      <c r="K78" s="3"/>
      <c r="L78" s="82" t="str">
        <f t="shared" si="6"/>
        <v/>
      </c>
      <c r="M78" s="34" t="str">
        <f t="shared" si="7"/>
        <v/>
      </c>
      <c r="N78" s="3"/>
      <c r="O78" s="3"/>
      <c r="P78" s="3"/>
      <c r="Q78" s="3"/>
    </row>
    <row r="79" spans="1:17" s="37" customFormat="1" ht="16" hidden="1" x14ac:dyDescent="0.8">
      <c r="A79" s="68">
        <v>76</v>
      </c>
      <c r="B79" s="45"/>
      <c r="C79" s="69"/>
      <c r="D79" s="69"/>
      <c r="E79" s="69"/>
      <c r="F79" s="30" t="str">
        <f t="shared" si="5"/>
        <v/>
      </c>
      <c r="G79" s="46"/>
      <c r="H79" s="23" t="str">
        <f>IF(OR(F79="",ISBLANK(G79)),"",VLOOKUP(G79,VLookups!$A$4:$B$9,2,FALSE))</f>
        <v/>
      </c>
      <c r="I79" s="29" t="str">
        <f t="shared" si="8"/>
        <v/>
      </c>
      <c r="J79" s="29" t="str">
        <f t="shared" si="9"/>
        <v/>
      </c>
      <c r="K79" s="3"/>
      <c r="L79" s="82" t="str">
        <f t="shared" si="6"/>
        <v/>
      </c>
      <c r="M79" s="34" t="str">
        <f t="shared" si="7"/>
        <v/>
      </c>
      <c r="N79" s="3"/>
      <c r="O79" s="3"/>
      <c r="P79" s="3"/>
      <c r="Q79" s="3"/>
    </row>
    <row r="80" spans="1:17" s="37" customFormat="1" ht="16" hidden="1" x14ac:dyDescent="0.8">
      <c r="A80" s="68">
        <v>77</v>
      </c>
      <c r="B80" s="45"/>
      <c r="C80" s="69"/>
      <c r="D80" s="69"/>
      <c r="E80" s="69"/>
      <c r="F80" s="30" t="str">
        <f t="shared" si="5"/>
        <v/>
      </c>
      <c r="G80" s="46"/>
      <c r="H80" s="23" t="str">
        <f>IF(OR(F80="",ISBLANK(G80)),"",VLOOKUP(G80,VLookups!$A$4:$B$9,2,FALSE))</f>
        <v/>
      </c>
      <c r="I80" s="29" t="str">
        <f t="shared" si="8"/>
        <v/>
      </c>
      <c r="J80" s="29" t="str">
        <f t="shared" si="9"/>
        <v/>
      </c>
      <c r="K80" s="3"/>
      <c r="L80" s="82" t="str">
        <f t="shared" si="6"/>
        <v/>
      </c>
      <c r="M80" s="34" t="str">
        <f t="shared" si="7"/>
        <v/>
      </c>
      <c r="N80" s="3"/>
      <c r="O80" s="3"/>
      <c r="P80" s="3"/>
      <c r="Q80" s="3"/>
    </row>
    <row r="81" spans="1:17" s="37" customFormat="1" ht="16" hidden="1" x14ac:dyDescent="0.8">
      <c r="A81" s="68">
        <v>78</v>
      </c>
      <c r="B81" s="45"/>
      <c r="C81" s="69"/>
      <c r="D81" s="69"/>
      <c r="E81" s="69"/>
      <c r="F81" s="30" t="str">
        <f t="shared" si="5"/>
        <v/>
      </c>
      <c r="G81" s="46"/>
      <c r="H81" s="23" t="str">
        <f>IF(OR(F81="",ISBLANK(G81)),"",VLOOKUP(G81,VLookups!$A$4:$B$9,2,FALSE))</f>
        <v/>
      </c>
      <c r="I81" s="29" t="str">
        <f t="shared" si="8"/>
        <v/>
      </c>
      <c r="J81" s="29" t="str">
        <f t="shared" si="9"/>
        <v/>
      </c>
      <c r="K81" s="3"/>
      <c r="L81" s="82" t="str">
        <f t="shared" si="6"/>
        <v/>
      </c>
      <c r="M81" s="34" t="str">
        <f t="shared" si="7"/>
        <v/>
      </c>
      <c r="N81" s="3"/>
      <c r="O81" s="3"/>
      <c r="P81" s="3"/>
      <c r="Q81" s="3"/>
    </row>
    <row r="82" spans="1:17" s="37" customFormat="1" ht="16" hidden="1" x14ac:dyDescent="0.8">
      <c r="A82" s="68">
        <v>79</v>
      </c>
      <c r="B82" s="45"/>
      <c r="C82" s="69"/>
      <c r="D82" s="69"/>
      <c r="E82" s="69"/>
      <c r="F82" s="30" t="str">
        <f t="shared" si="5"/>
        <v/>
      </c>
      <c r="G82" s="46"/>
      <c r="H82" s="23" t="str">
        <f>IF(OR(F82="",ISBLANK(G82)),"",VLOOKUP(G82,VLookups!$A$4:$B$9,2,FALSE))</f>
        <v/>
      </c>
      <c r="I82" s="29" t="str">
        <f t="shared" si="8"/>
        <v/>
      </c>
      <c r="J82" s="29" t="str">
        <f t="shared" si="9"/>
        <v/>
      </c>
      <c r="K82" s="3"/>
      <c r="L82" s="82" t="str">
        <f t="shared" si="6"/>
        <v/>
      </c>
      <c r="M82" s="34" t="str">
        <f t="shared" si="7"/>
        <v/>
      </c>
      <c r="N82" s="3"/>
      <c r="O82" s="3"/>
      <c r="P82" s="3"/>
      <c r="Q82" s="3"/>
    </row>
    <row r="83" spans="1:17" s="37" customFormat="1" ht="16" hidden="1" x14ac:dyDescent="0.8">
      <c r="A83" s="68">
        <v>80</v>
      </c>
      <c r="B83" s="45"/>
      <c r="C83" s="69"/>
      <c r="D83" s="69"/>
      <c r="E83" s="69"/>
      <c r="F83" s="30" t="str">
        <f t="shared" si="5"/>
        <v/>
      </c>
      <c r="G83" s="46"/>
      <c r="H83" s="23" t="str">
        <f>IF(OR(F83="",ISBLANK(G83)),"",VLOOKUP(G83,VLookups!$A$4:$B$9,2,FALSE))</f>
        <v/>
      </c>
      <c r="I83" s="29" t="str">
        <f t="shared" si="8"/>
        <v/>
      </c>
      <c r="J83" s="29" t="str">
        <f t="shared" si="9"/>
        <v/>
      </c>
      <c r="K83" s="3"/>
      <c r="L83" s="82" t="str">
        <f t="shared" si="6"/>
        <v/>
      </c>
      <c r="M83" s="34" t="str">
        <f t="shared" si="7"/>
        <v/>
      </c>
      <c r="N83" s="3"/>
      <c r="O83" s="3"/>
      <c r="P83" s="3"/>
      <c r="Q83" s="3"/>
    </row>
    <row r="84" spans="1:17" s="37" customFormat="1" ht="16" hidden="1" x14ac:dyDescent="0.8">
      <c r="A84" s="68">
        <v>81</v>
      </c>
      <c r="B84" s="45"/>
      <c r="C84" s="69"/>
      <c r="D84" s="69"/>
      <c r="E84" s="69"/>
      <c r="F84" s="30" t="str">
        <f t="shared" ref="F84:F103" si="10">IF(AND(C84&gt;0,D84&gt;0,E84&gt;0),(C84+(4*D84)+E84)/6,"")</f>
        <v/>
      </c>
      <c r="G84" s="46"/>
      <c r="H84" s="23" t="str">
        <f>IF(OR(F84="",ISBLANK(G84)),"",VLOOKUP(G84,VLookups!$A$4:$B$9,2,FALSE))</f>
        <v/>
      </c>
      <c r="I84" s="29" t="str">
        <f t="shared" si="8"/>
        <v/>
      </c>
      <c r="J84" s="29" t="str">
        <f t="shared" si="9"/>
        <v/>
      </c>
      <c r="K84" s="3"/>
      <c r="L84" s="82" t="str">
        <f t="shared" ref="L84:L103" si="11">IF(H84="","",AVERAGE(J84,MAX(J83,0)))</f>
        <v/>
      </c>
      <c r="M84" s="34" t="str">
        <f t="shared" ref="M84:M103" si="12">IF(H84="","",A84*IF($M$1="Average",$F$105,$F$106))</f>
        <v/>
      </c>
      <c r="N84" s="3"/>
      <c r="O84" s="3"/>
      <c r="P84" s="3"/>
      <c r="Q84" s="3"/>
    </row>
    <row r="85" spans="1:17" s="37" customFormat="1" ht="16" hidden="1" x14ac:dyDescent="0.8">
      <c r="A85" s="68">
        <v>82</v>
      </c>
      <c r="B85" s="45"/>
      <c r="C85" s="69"/>
      <c r="D85" s="69"/>
      <c r="E85" s="69"/>
      <c r="F85" s="30" t="str">
        <f t="shared" si="10"/>
        <v/>
      </c>
      <c r="G85" s="46"/>
      <c r="H85" s="23" t="str">
        <f>IF(OR(F85="",ISBLANK(G85)),"",VLOOKUP(G85,VLookups!$A$4:$B$9,2,FALSE))</f>
        <v/>
      </c>
      <c r="I85" s="29" t="str">
        <f t="shared" si="8"/>
        <v/>
      </c>
      <c r="J85" s="29" t="str">
        <f t="shared" si="9"/>
        <v/>
      </c>
      <c r="K85" s="3"/>
      <c r="L85" s="82" t="str">
        <f t="shared" si="11"/>
        <v/>
      </c>
      <c r="M85" s="34" t="str">
        <f t="shared" si="12"/>
        <v/>
      </c>
      <c r="N85" s="3"/>
      <c r="O85" s="3"/>
      <c r="P85" s="3"/>
      <c r="Q85" s="3"/>
    </row>
    <row r="86" spans="1:17" s="37" customFormat="1" ht="16" hidden="1" x14ac:dyDescent="0.8">
      <c r="A86" s="68">
        <v>83</v>
      </c>
      <c r="B86" s="45"/>
      <c r="C86" s="69"/>
      <c r="D86" s="69"/>
      <c r="E86" s="69"/>
      <c r="F86" s="30" t="str">
        <f t="shared" si="10"/>
        <v/>
      </c>
      <c r="G86" s="46"/>
      <c r="H86" s="23" t="str">
        <f>IF(OR(F86="",ISBLANK(G86)),"",VLOOKUP(G86,VLookups!$A$4:$B$9,2,FALSE))</f>
        <v/>
      </c>
      <c r="I86" s="29" t="str">
        <f t="shared" si="8"/>
        <v/>
      </c>
      <c r="J86" s="29" t="str">
        <f t="shared" si="9"/>
        <v/>
      </c>
      <c r="K86" s="3"/>
      <c r="L86" s="82" t="str">
        <f t="shared" si="11"/>
        <v/>
      </c>
      <c r="M86" s="34" t="str">
        <f t="shared" si="12"/>
        <v/>
      </c>
      <c r="N86" s="3"/>
      <c r="O86" s="3"/>
      <c r="P86" s="3"/>
      <c r="Q86" s="3"/>
    </row>
    <row r="87" spans="1:17" s="37" customFormat="1" ht="16" hidden="1" x14ac:dyDescent="0.8">
      <c r="A87" s="68">
        <v>84</v>
      </c>
      <c r="B87" s="45"/>
      <c r="C87" s="69"/>
      <c r="D87" s="69"/>
      <c r="E87" s="69"/>
      <c r="F87" s="30" t="str">
        <f t="shared" si="10"/>
        <v/>
      </c>
      <c r="G87" s="46"/>
      <c r="H87" s="23" t="str">
        <f>IF(OR(F87="",ISBLANK(G87)),"",VLOOKUP(G87,VLookups!$A$4:$B$9,2,FALSE))</f>
        <v/>
      </c>
      <c r="I87" s="29" t="str">
        <f t="shared" si="8"/>
        <v/>
      </c>
      <c r="J87" s="29" t="str">
        <f t="shared" si="9"/>
        <v/>
      </c>
      <c r="K87" s="3"/>
      <c r="L87" s="82" t="str">
        <f t="shared" si="11"/>
        <v/>
      </c>
      <c r="M87" s="34" t="str">
        <f t="shared" si="12"/>
        <v/>
      </c>
      <c r="N87" s="3"/>
      <c r="O87" s="3"/>
      <c r="P87" s="3"/>
      <c r="Q87" s="3"/>
    </row>
    <row r="88" spans="1:17" s="37" customFormat="1" ht="16" hidden="1" x14ac:dyDescent="0.8">
      <c r="A88" s="68">
        <v>85</v>
      </c>
      <c r="B88" s="45"/>
      <c r="C88" s="69"/>
      <c r="D88" s="69"/>
      <c r="E88" s="69"/>
      <c r="F88" s="30" t="str">
        <f t="shared" si="10"/>
        <v/>
      </c>
      <c r="G88" s="46"/>
      <c r="H88" s="23" t="str">
        <f>IF(OR(F88="",ISBLANK(G88)),"",VLOOKUP(G88,VLookups!$A$4:$B$9,2,FALSE))</f>
        <v/>
      </c>
      <c r="I88" s="29" t="str">
        <f t="shared" si="8"/>
        <v/>
      </c>
      <c r="J88" s="29" t="str">
        <f t="shared" si="9"/>
        <v/>
      </c>
      <c r="K88" s="3"/>
      <c r="L88" s="82" t="str">
        <f t="shared" si="11"/>
        <v/>
      </c>
      <c r="M88" s="34" t="str">
        <f t="shared" si="12"/>
        <v/>
      </c>
      <c r="N88" s="3"/>
      <c r="O88" s="3"/>
      <c r="P88" s="3"/>
      <c r="Q88" s="3"/>
    </row>
    <row r="89" spans="1:17" s="37" customFormat="1" ht="16" hidden="1" x14ac:dyDescent="0.8">
      <c r="A89" s="68">
        <v>86</v>
      </c>
      <c r="B89" s="45"/>
      <c r="C89" s="69"/>
      <c r="D89" s="69"/>
      <c r="E89" s="69"/>
      <c r="F89" s="30" t="str">
        <f t="shared" si="10"/>
        <v/>
      </c>
      <c r="G89" s="46"/>
      <c r="H89" s="23" t="str">
        <f>IF(OR(F89="",ISBLANK(G89)),"",VLOOKUP(G89,VLookups!$A$4:$B$9,2,FALSE))</f>
        <v/>
      </c>
      <c r="I89" s="29" t="str">
        <f t="shared" si="8"/>
        <v/>
      </c>
      <c r="J89" s="29" t="str">
        <f t="shared" si="9"/>
        <v/>
      </c>
      <c r="K89" s="3"/>
      <c r="L89" s="82" t="str">
        <f t="shared" si="11"/>
        <v/>
      </c>
      <c r="M89" s="34" t="str">
        <f t="shared" si="12"/>
        <v/>
      </c>
      <c r="N89" s="3"/>
      <c r="O89" s="3"/>
      <c r="P89" s="3"/>
      <c r="Q89" s="3"/>
    </row>
    <row r="90" spans="1:17" s="37" customFormat="1" ht="16" hidden="1" x14ac:dyDescent="0.8">
      <c r="A90" s="68">
        <v>87</v>
      </c>
      <c r="B90" s="45"/>
      <c r="C90" s="69"/>
      <c r="D90" s="69"/>
      <c r="E90" s="69"/>
      <c r="F90" s="30" t="str">
        <f t="shared" si="10"/>
        <v/>
      </c>
      <c r="G90" s="46"/>
      <c r="H90" s="23" t="str">
        <f>IF(OR(F90="",ISBLANK(G90)),"",VLOOKUP(G90,VLookups!$A$4:$B$9,2,FALSE))</f>
        <v/>
      </c>
      <c r="I90" s="29" t="str">
        <f t="shared" si="8"/>
        <v/>
      </c>
      <c r="J90" s="29" t="str">
        <f t="shared" si="9"/>
        <v/>
      </c>
      <c r="K90" s="3"/>
      <c r="L90" s="82" t="str">
        <f t="shared" si="11"/>
        <v/>
      </c>
      <c r="M90" s="34" t="str">
        <f t="shared" si="12"/>
        <v/>
      </c>
      <c r="N90" s="3"/>
      <c r="O90" s="3"/>
      <c r="P90" s="3"/>
      <c r="Q90" s="3"/>
    </row>
    <row r="91" spans="1:17" s="37" customFormat="1" ht="16" hidden="1" x14ac:dyDescent="0.8">
      <c r="A91" s="68">
        <v>88</v>
      </c>
      <c r="B91" s="45"/>
      <c r="C91" s="69"/>
      <c r="D91" s="69"/>
      <c r="E91" s="69"/>
      <c r="F91" s="30" t="str">
        <f t="shared" si="10"/>
        <v/>
      </c>
      <c r="G91" s="46"/>
      <c r="H91" s="23" t="str">
        <f>IF(OR(F91="",ISBLANK(G91)),"",VLOOKUP(G91,VLookups!$A$4:$B$9,2,FALSE))</f>
        <v/>
      </c>
      <c r="I91" s="29" t="str">
        <f t="shared" si="8"/>
        <v/>
      </c>
      <c r="J91" s="29" t="str">
        <f t="shared" si="9"/>
        <v/>
      </c>
      <c r="K91" s="3"/>
      <c r="L91" s="82" t="str">
        <f t="shared" si="11"/>
        <v/>
      </c>
      <c r="M91" s="34" t="str">
        <f t="shared" si="12"/>
        <v/>
      </c>
      <c r="N91" s="3"/>
      <c r="O91" s="3"/>
      <c r="P91" s="3"/>
      <c r="Q91" s="3"/>
    </row>
    <row r="92" spans="1:17" s="37" customFormat="1" ht="16" hidden="1" x14ac:dyDescent="0.8">
      <c r="A92" s="68">
        <v>89</v>
      </c>
      <c r="B92" s="45"/>
      <c r="C92" s="69"/>
      <c r="D92" s="69"/>
      <c r="E92" s="69"/>
      <c r="F92" s="30" t="str">
        <f t="shared" si="10"/>
        <v/>
      </c>
      <c r="G92" s="46"/>
      <c r="H92" s="23" t="str">
        <f>IF(OR(F92="",ISBLANK(G92)),"",VLOOKUP(G92,VLookups!$A$4:$B$9,2,FALSE))</f>
        <v/>
      </c>
      <c r="I92" s="29" t="str">
        <f t="shared" si="8"/>
        <v/>
      </c>
      <c r="J92" s="29" t="str">
        <f t="shared" si="9"/>
        <v/>
      </c>
      <c r="K92" s="3"/>
      <c r="L92" s="82" t="str">
        <f t="shared" si="11"/>
        <v/>
      </c>
      <c r="M92" s="34" t="str">
        <f t="shared" si="12"/>
        <v/>
      </c>
      <c r="N92" s="3"/>
      <c r="O92" s="3"/>
      <c r="P92" s="3"/>
      <c r="Q92" s="3"/>
    </row>
    <row r="93" spans="1:17" s="37" customFormat="1" ht="16" hidden="1" x14ac:dyDescent="0.8">
      <c r="A93" s="68">
        <v>90</v>
      </c>
      <c r="B93" s="45"/>
      <c r="C93" s="69"/>
      <c r="D93" s="69"/>
      <c r="E93" s="69"/>
      <c r="F93" s="30" t="str">
        <f t="shared" si="10"/>
        <v/>
      </c>
      <c r="G93" s="46"/>
      <c r="H93" s="23" t="str">
        <f>IF(OR(F93="",ISBLANK(G93)),"",VLOOKUP(G93,VLookups!$A$4:$B$9,2,FALSE))</f>
        <v/>
      </c>
      <c r="I93" s="29" t="str">
        <f t="shared" si="8"/>
        <v/>
      </c>
      <c r="J93" s="29" t="str">
        <f t="shared" si="9"/>
        <v/>
      </c>
      <c r="K93" s="3"/>
      <c r="L93" s="82" t="str">
        <f t="shared" si="11"/>
        <v/>
      </c>
      <c r="M93" s="34" t="str">
        <f t="shared" si="12"/>
        <v/>
      </c>
      <c r="N93" s="3"/>
      <c r="O93" s="3"/>
      <c r="P93" s="3"/>
      <c r="Q93" s="3"/>
    </row>
    <row r="94" spans="1:17" s="37" customFormat="1" ht="16" hidden="1" x14ac:dyDescent="0.8">
      <c r="A94" s="68">
        <v>91</v>
      </c>
      <c r="B94" s="45"/>
      <c r="C94" s="69"/>
      <c r="D94" s="69"/>
      <c r="E94" s="69"/>
      <c r="F94" s="30" t="str">
        <f t="shared" si="10"/>
        <v/>
      </c>
      <c r="G94" s="46"/>
      <c r="H94" s="23" t="str">
        <f>IF(OR(F94="",ISBLANK(G94)),"",VLOOKUP(G94,VLookups!$A$4:$B$9,2,FALSE))</f>
        <v/>
      </c>
      <c r="I94" s="29" t="str">
        <f t="shared" si="8"/>
        <v/>
      </c>
      <c r="J94" s="29" t="str">
        <f t="shared" si="9"/>
        <v/>
      </c>
      <c r="K94" s="3"/>
      <c r="L94" s="82" t="str">
        <f t="shared" si="11"/>
        <v/>
      </c>
      <c r="M94" s="34" t="str">
        <f t="shared" si="12"/>
        <v/>
      </c>
      <c r="N94" s="3"/>
      <c r="O94" s="3"/>
      <c r="P94" s="3"/>
      <c r="Q94" s="3"/>
    </row>
    <row r="95" spans="1:17" s="37" customFormat="1" ht="16" hidden="1" x14ac:dyDescent="0.8">
      <c r="A95" s="68">
        <v>92</v>
      </c>
      <c r="B95" s="45"/>
      <c r="C95" s="69"/>
      <c r="D95" s="69"/>
      <c r="E95" s="69"/>
      <c r="F95" s="30" t="str">
        <f t="shared" si="10"/>
        <v/>
      </c>
      <c r="G95" s="46"/>
      <c r="H95" s="23" t="str">
        <f>IF(OR(F95="",ISBLANK(G95)),"",VLOOKUP(G95,VLookups!$A$4:$B$9,2,FALSE))</f>
        <v/>
      </c>
      <c r="I95" s="29" t="str">
        <f t="shared" si="8"/>
        <v/>
      </c>
      <c r="J95" s="29" t="str">
        <f t="shared" si="9"/>
        <v/>
      </c>
      <c r="K95" s="3"/>
      <c r="L95" s="82" t="str">
        <f t="shared" si="11"/>
        <v/>
      </c>
      <c r="M95" s="34" t="str">
        <f t="shared" si="12"/>
        <v/>
      </c>
      <c r="N95" s="3"/>
      <c r="O95" s="3"/>
      <c r="P95" s="3"/>
      <c r="Q95" s="3"/>
    </row>
    <row r="96" spans="1:17" s="37" customFormat="1" ht="16" hidden="1" x14ac:dyDescent="0.8">
      <c r="A96" s="68">
        <v>93</v>
      </c>
      <c r="B96" s="45"/>
      <c r="C96" s="69"/>
      <c r="D96" s="69"/>
      <c r="E96" s="69"/>
      <c r="F96" s="30" t="str">
        <f t="shared" si="10"/>
        <v/>
      </c>
      <c r="G96" s="46"/>
      <c r="H96" s="23" t="str">
        <f>IF(OR(F96="",ISBLANK(G96)),"",VLOOKUP(G96,VLookups!$A$4:$B$9,2,FALSE))</f>
        <v/>
      </c>
      <c r="I96" s="29" t="str">
        <f t="shared" si="8"/>
        <v/>
      </c>
      <c r="J96" s="29" t="str">
        <f t="shared" si="9"/>
        <v/>
      </c>
      <c r="K96" s="3"/>
      <c r="L96" s="82" t="str">
        <f t="shared" si="11"/>
        <v/>
      </c>
      <c r="M96" s="34" t="str">
        <f t="shared" si="12"/>
        <v/>
      </c>
      <c r="N96" s="3"/>
      <c r="O96" s="3"/>
      <c r="P96" s="3"/>
      <c r="Q96" s="3"/>
    </row>
    <row r="97" spans="1:17" s="37" customFormat="1" ht="16" hidden="1" x14ac:dyDescent="0.8">
      <c r="A97" s="68">
        <v>94</v>
      </c>
      <c r="B97" s="45"/>
      <c r="C97" s="69"/>
      <c r="D97" s="69"/>
      <c r="E97" s="69"/>
      <c r="F97" s="30" t="str">
        <f t="shared" si="10"/>
        <v/>
      </c>
      <c r="G97" s="46"/>
      <c r="H97" s="23" t="str">
        <f>IF(OR(F97="",ISBLANK(G97)),"",VLOOKUP(G97,VLookups!$A$4:$B$9,2,FALSE))</f>
        <v/>
      </c>
      <c r="I97" s="29" t="str">
        <f t="shared" si="8"/>
        <v/>
      </c>
      <c r="J97" s="29" t="str">
        <f t="shared" si="9"/>
        <v/>
      </c>
      <c r="K97" s="3"/>
      <c r="L97" s="82" t="str">
        <f t="shared" si="11"/>
        <v/>
      </c>
      <c r="M97" s="34" t="str">
        <f t="shared" si="12"/>
        <v/>
      </c>
      <c r="N97" s="3"/>
      <c r="O97" s="3"/>
      <c r="P97" s="3"/>
      <c r="Q97" s="3"/>
    </row>
    <row r="98" spans="1:17" s="37" customFormat="1" ht="16" hidden="1" x14ac:dyDescent="0.8">
      <c r="A98" s="68">
        <v>95</v>
      </c>
      <c r="B98" s="45"/>
      <c r="C98" s="69"/>
      <c r="D98" s="69"/>
      <c r="E98" s="69"/>
      <c r="F98" s="30" t="str">
        <f t="shared" si="10"/>
        <v/>
      </c>
      <c r="G98" s="46"/>
      <c r="H98" s="23" t="str">
        <f>IF(OR(F98="",ISBLANK(G98)),"",VLOOKUP(G98,VLookups!$A$4:$B$9,2,FALSE))</f>
        <v/>
      </c>
      <c r="I98" s="29" t="str">
        <f t="shared" si="8"/>
        <v/>
      </c>
      <c r="J98" s="29" t="str">
        <f t="shared" si="9"/>
        <v/>
      </c>
      <c r="K98" s="3"/>
      <c r="L98" s="82" t="str">
        <f t="shared" si="11"/>
        <v/>
      </c>
      <c r="M98" s="34" t="str">
        <f t="shared" si="12"/>
        <v/>
      </c>
      <c r="N98" s="3"/>
      <c r="O98" s="3"/>
      <c r="P98" s="3"/>
      <c r="Q98" s="3"/>
    </row>
    <row r="99" spans="1:17" s="37" customFormat="1" ht="16" hidden="1" x14ac:dyDescent="0.8">
      <c r="A99" s="68">
        <v>96</v>
      </c>
      <c r="B99" s="45"/>
      <c r="C99" s="69"/>
      <c r="D99" s="69"/>
      <c r="E99" s="69"/>
      <c r="F99" s="30" t="str">
        <f t="shared" si="10"/>
        <v/>
      </c>
      <c r="G99" s="46"/>
      <c r="H99" s="23" t="str">
        <f>IF(OR(F99="",ISBLANK(G99)),"",VLOOKUP(G99,VLookups!$A$4:$B$9,2,FALSE))</f>
        <v/>
      </c>
      <c r="I99" s="29" t="str">
        <f t="shared" si="8"/>
        <v/>
      </c>
      <c r="J99" s="29" t="str">
        <f t="shared" si="9"/>
        <v/>
      </c>
      <c r="K99" s="3"/>
      <c r="L99" s="82" t="str">
        <f t="shared" si="11"/>
        <v/>
      </c>
      <c r="M99" s="34" t="str">
        <f t="shared" si="12"/>
        <v/>
      </c>
      <c r="N99" s="3"/>
      <c r="O99" s="3"/>
      <c r="P99" s="3"/>
      <c r="Q99" s="3"/>
    </row>
    <row r="100" spans="1:17" s="37" customFormat="1" ht="16" hidden="1" x14ac:dyDescent="0.8">
      <c r="A100" s="68">
        <v>97</v>
      </c>
      <c r="B100" s="45"/>
      <c r="C100" s="69"/>
      <c r="D100" s="69"/>
      <c r="E100" s="69"/>
      <c r="F100" s="30" t="str">
        <f t="shared" si="10"/>
        <v/>
      </c>
      <c r="G100" s="46"/>
      <c r="H100" s="23" t="str">
        <f>IF(OR(F100="",ISBLANK(G100)),"",VLOOKUP(G100,VLookups!$A$4:$B$9,2,FALSE))</f>
        <v/>
      </c>
      <c r="I100" s="29" t="str">
        <f t="shared" si="8"/>
        <v/>
      </c>
      <c r="J100" s="29" t="str">
        <f t="shared" si="9"/>
        <v/>
      </c>
      <c r="K100" s="3"/>
      <c r="L100" s="82" t="str">
        <f t="shared" si="11"/>
        <v/>
      </c>
      <c r="M100" s="34" t="str">
        <f t="shared" si="12"/>
        <v/>
      </c>
      <c r="N100" s="3"/>
      <c r="O100" s="3"/>
      <c r="P100" s="3"/>
      <c r="Q100" s="3"/>
    </row>
    <row r="101" spans="1:17" s="37" customFormat="1" ht="16" hidden="1" x14ac:dyDescent="0.8">
      <c r="A101" s="68">
        <v>98</v>
      </c>
      <c r="B101" s="45"/>
      <c r="C101" s="69"/>
      <c r="D101" s="69"/>
      <c r="E101" s="69"/>
      <c r="F101" s="30" t="str">
        <f t="shared" si="10"/>
        <v/>
      </c>
      <c r="G101" s="46"/>
      <c r="H101" s="23" t="str">
        <f>IF(OR(F101="",ISBLANK(G101)),"",VLOOKUP(G101,VLookups!$A$4:$B$9,2,FALSE))</f>
        <v/>
      </c>
      <c r="I101" s="29" t="str">
        <f t="shared" si="8"/>
        <v/>
      </c>
      <c r="J101" s="29" t="str">
        <f t="shared" si="9"/>
        <v/>
      </c>
      <c r="K101" s="3"/>
      <c r="L101" s="82" t="str">
        <f t="shared" si="11"/>
        <v/>
      </c>
      <c r="M101" s="34" t="str">
        <f t="shared" si="12"/>
        <v/>
      </c>
      <c r="N101" s="3"/>
      <c r="O101" s="3"/>
      <c r="P101" s="3"/>
      <c r="Q101" s="3"/>
    </row>
    <row r="102" spans="1:17" s="37" customFormat="1" ht="16" hidden="1" x14ac:dyDescent="0.8">
      <c r="A102" s="68">
        <v>99</v>
      </c>
      <c r="B102" s="45"/>
      <c r="C102" s="69"/>
      <c r="D102" s="69"/>
      <c r="E102" s="69"/>
      <c r="F102" s="30" t="str">
        <f t="shared" si="10"/>
        <v/>
      </c>
      <c r="G102" s="46"/>
      <c r="H102" s="23" t="str">
        <f>IF(OR(F102="",ISBLANK(G102)),"",VLOOKUP(G102,VLookups!$A$4:$B$9,2,FALSE))</f>
        <v/>
      </c>
      <c r="I102" s="29" t="str">
        <f t="shared" si="8"/>
        <v/>
      </c>
      <c r="J102" s="29" t="str">
        <f t="shared" si="9"/>
        <v/>
      </c>
      <c r="K102" s="3"/>
      <c r="L102" s="82" t="str">
        <f t="shared" si="11"/>
        <v/>
      </c>
      <c r="M102" s="34" t="str">
        <f t="shared" si="12"/>
        <v/>
      </c>
      <c r="N102" s="3"/>
      <c r="O102" s="3"/>
      <c r="P102" s="3"/>
      <c r="Q102" s="3"/>
    </row>
    <row r="103" spans="1:17" s="37" customFormat="1" ht="16" hidden="1" x14ac:dyDescent="0.8">
      <c r="A103" s="68">
        <v>100</v>
      </c>
      <c r="B103" s="45"/>
      <c r="C103" s="69"/>
      <c r="D103" s="69"/>
      <c r="E103" s="69"/>
      <c r="F103" s="30" t="str">
        <f t="shared" si="10"/>
        <v/>
      </c>
      <c r="G103" s="46"/>
      <c r="H103" s="23" t="str">
        <f>IF(OR(F103="",ISBLANK(G103)),"",VLOOKUP(G103,VLookups!$A$4:$B$9,2,FALSE))</f>
        <v/>
      </c>
      <c r="I103" s="29" t="str">
        <f t="shared" si="8"/>
        <v/>
      </c>
      <c r="J103" s="29" t="str">
        <f t="shared" si="9"/>
        <v/>
      </c>
      <c r="K103" s="3"/>
      <c r="L103" s="82" t="str">
        <f t="shared" si="11"/>
        <v/>
      </c>
      <c r="M103" s="34" t="str">
        <f t="shared" si="12"/>
        <v/>
      </c>
      <c r="N103" s="3"/>
      <c r="O103" s="3"/>
      <c r="P103" s="3"/>
      <c r="Q103" s="3"/>
    </row>
    <row r="104" spans="1:17" x14ac:dyDescent="0.75">
      <c r="A104" s="58" t="s">
        <v>580</v>
      </c>
      <c r="B104" s="13"/>
      <c r="C104" s="22"/>
      <c r="D104" s="3"/>
      <c r="E104" s="26" t="s">
        <v>13</v>
      </c>
      <c r="F104" s="27">
        <f>SUM(F4:F103)</f>
        <v>165.99999999999997</v>
      </c>
      <c r="G104" s="2"/>
      <c r="H104" s="25">
        <f>IF(COUNT(H4:H103)&gt;0,AVERAGE(H4:H103),"")</f>
        <v>0.13666666666666666</v>
      </c>
      <c r="I104" s="3"/>
      <c r="J104" s="3"/>
      <c r="K104" s="3"/>
      <c r="L104" s="3"/>
      <c r="M104" s="3"/>
      <c r="N104" s="3"/>
      <c r="O104" s="3"/>
      <c r="P104" s="3"/>
      <c r="Q104" s="3"/>
    </row>
    <row r="105" spans="1:17" x14ac:dyDescent="0.75">
      <c r="A105" s="2"/>
      <c r="B105" s="2"/>
      <c r="C105" s="3"/>
      <c r="D105" s="3"/>
      <c r="E105" s="20" t="s">
        <v>14</v>
      </c>
      <c r="F105" s="28">
        <f>IF(COUNT(F4:F103)&gt;0,AVERAGE(F4:F103),"")</f>
        <v>11.066666666666665</v>
      </c>
      <c r="G105" s="2"/>
      <c r="H105" s="3"/>
      <c r="I105" s="3"/>
      <c r="J105" s="3"/>
      <c r="K105" s="3"/>
      <c r="L105" s="3"/>
      <c r="M105" s="3"/>
      <c r="N105" s="3"/>
      <c r="O105" s="3"/>
      <c r="P105" s="3"/>
      <c r="Q105" s="3"/>
    </row>
    <row r="106" spans="1:17" x14ac:dyDescent="0.75">
      <c r="A106" s="3"/>
      <c r="B106" s="3"/>
      <c r="C106" s="3"/>
      <c r="D106" s="3"/>
      <c r="E106" s="20" t="s">
        <v>42</v>
      </c>
      <c r="F106" s="28">
        <f>IF(COUNT(F4:I103)&gt;0,SUMPRODUCT(F4:F103,I4:I103),"")</f>
        <v>10.593495934959352</v>
      </c>
      <c r="G106" s="2"/>
      <c r="H106" s="3"/>
      <c r="I106" s="3"/>
      <c r="J106" s="3"/>
      <c r="K106" s="3"/>
      <c r="L106" s="3"/>
      <c r="M106" s="3"/>
      <c r="N106" s="3"/>
      <c r="O106" s="3"/>
      <c r="P106" s="3"/>
      <c r="Q106" s="3"/>
    </row>
    <row r="107" spans="1:17" x14ac:dyDescent="0.75">
      <c r="A107" s="3"/>
      <c r="B107" s="3"/>
      <c r="C107" s="3"/>
      <c r="D107" s="3"/>
      <c r="E107" s="3"/>
      <c r="F107" s="3"/>
      <c r="G107" s="2"/>
      <c r="H107" s="3"/>
      <c r="I107" s="3"/>
      <c r="J107" s="3"/>
      <c r="K107" s="3"/>
      <c r="L107" s="3"/>
      <c r="M107" s="3"/>
      <c r="N107" s="3"/>
      <c r="O107" s="3"/>
      <c r="P107" s="3"/>
      <c r="Q107" s="3"/>
    </row>
    <row r="108" spans="1:17" x14ac:dyDescent="0.75">
      <c r="A108" s="59" t="s">
        <v>33</v>
      </c>
      <c r="B108" s="41"/>
      <c r="C108" s="4"/>
      <c r="D108" s="4"/>
      <c r="E108" s="4"/>
      <c r="F108" s="4"/>
      <c r="G108" s="5"/>
      <c r="H108" s="4"/>
      <c r="I108" s="4"/>
      <c r="J108" s="4"/>
      <c r="K108" s="4"/>
      <c r="L108" s="4"/>
      <c r="M108" s="4"/>
      <c r="N108" s="4"/>
      <c r="O108" s="4"/>
      <c r="P108" s="21"/>
      <c r="Q108" s="3"/>
    </row>
    <row r="109" spans="1:17" x14ac:dyDescent="0.75">
      <c r="A109" s="60" t="s">
        <v>37</v>
      </c>
      <c r="B109" s="6"/>
      <c r="C109" s="6"/>
      <c r="D109" s="6"/>
      <c r="E109" s="6"/>
      <c r="F109" s="6"/>
      <c r="G109" s="7"/>
      <c r="H109" s="6"/>
      <c r="I109" s="6"/>
      <c r="J109" s="6"/>
      <c r="K109" s="6"/>
      <c r="L109" s="6"/>
      <c r="M109" s="6"/>
      <c r="N109" s="6"/>
      <c r="O109" s="6"/>
      <c r="P109" s="8"/>
      <c r="Q109" s="3"/>
    </row>
    <row r="110" spans="1:17" x14ac:dyDescent="0.75">
      <c r="A110" s="60" t="s">
        <v>39</v>
      </c>
      <c r="B110" s="6"/>
      <c r="C110" s="6"/>
      <c r="D110" s="6"/>
      <c r="E110" s="6"/>
      <c r="F110" s="6"/>
      <c r="G110" s="7"/>
      <c r="H110" s="6"/>
      <c r="I110" s="6"/>
      <c r="J110" s="6"/>
      <c r="K110" s="6"/>
      <c r="L110" s="6"/>
      <c r="M110" s="6"/>
      <c r="N110" s="6"/>
      <c r="O110" s="6"/>
      <c r="P110" s="8"/>
      <c r="Q110" s="3"/>
    </row>
    <row r="111" spans="1:17" x14ac:dyDescent="0.75">
      <c r="A111" s="60" t="s">
        <v>40</v>
      </c>
      <c r="B111" s="6"/>
      <c r="C111" s="6"/>
      <c r="D111" s="6"/>
      <c r="E111" s="6"/>
      <c r="F111" s="6"/>
      <c r="G111" s="7"/>
      <c r="H111" s="6"/>
      <c r="I111" s="6"/>
      <c r="J111" s="6"/>
      <c r="K111" s="6"/>
      <c r="L111" s="6"/>
      <c r="M111" s="6"/>
      <c r="N111" s="6"/>
      <c r="O111" s="6"/>
      <c r="P111" s="8"/>
      <c r="Q111" s="3"/>
    </row>
    <row r="112" spans="1:17" s="37" customFormat="1" x14ac:dyDescent="0.75">
      <c r="A112" s="61" t="s">
        <v>48</v>
      </c>
      <c r="B112" s="6"/>
      <c r="C112" s="6"/>
      <c r="D112" s="6"/>
      <c r="E112" s="6"/>
      <c r="F112" s="6"/>
      <c r="G112" s="7"/>
      <c r="H112" s="6"/>
      <c r="I112" s="6"/>
      <c r="J112" s="6"/>
      <c r="K112" s="6"/>
      <c r="L112" s="6"/>
      <c r="M112" s="6"/>
      <c r="N112" s="6"/>
      <c r="O112" s="6"/>
      <c r="P112" s="8"/>
      <c r="Q112" s="3"/>
    </row>
    <row r="113" spans="1:17" s="37" customFormat="1" x14ac:dyDescent="0.75">
      <c r="A113" s="61" t="s">
        <v>49</v>
      </c>
      <c r="B113" s="6"/>
      <c r="C113" s="6"/>
      <c r="D113" s="6"/>
      <c r="E113" s="6"/>
      <c r="F113" s="6"/>
      <c r="G113" s="7"/>
      <c r="H113" s="6"/>
      <c r="I113" s="6"/>
      <c r="J113" s="6"/>
      <c r="K113" s="6"/>
      <c r="L113" s="6"/>
      <c r="M113" s="6"/>
      <c r="N113" s="6"/>
      <c r="O113" s="6"/>
      <c r="P113" s="8"/>
      <c r="Q113" s="3"/>
    </row>
    <row r="114" spans="1:17" x14ac:dyDescent="0.75">
      <c r="A114" s="60"/>
      <c r="B114" s="6"/>
      <c r="C114" s="6"/>
      <c r="D114" s="6"/>
      <c r="E114" s="6"/>
      <c r="F114" s="6"/>
      <c r="G114" s="7"/>
      <c r="H114" s="6"/>
      <c r="I114" s="6"/>
      <c r="J114" s="6"/>
      <c r="K114" s="6"/>
      <c r="L114" s="6"/>
      <c r="M114" s="6"/>
      <c r="N114" s="6"/>
      <c r="O114" s="6"/>
      <c r="P114" s="8"/>
      <c r="Q114" s="3"/>
    </row>
    <row r="115" spans="1:17" x14ac:dyDescent="0.75">
      <c r="A115" s="62" t="s">
        <v>32</v>
      </c>
      <c r="B115" s="42"/>
      <c r="C115" s="6"/>
      <c r="D115" s="6"/>
      <c r="E115" s="6"/>
      <c r="F115" s="6"/>
      <c r="G115" s="7"/>
      <c r="H115" s="6"/>
      <c r="I115" s="6"/>
      <c r="J115" s="6"/>
      <c r="K115" s="6"/>
      <c r="L115" s="6"/>
      <c r="M115" s="6"/>
      <c r="N115" s="6"/>
      <c r="O115" s="6"/>
      <c r="P115" s="8"/>
      <c r="Q115" s="3"/>
    </row>
    <row r="116" spans="1:17" x14ac:dyDescent="0.75">
      <c r="A116" s="63" t="s">
        <v>24</v>
      </c>
      <c r="B116" s="43"/>
      <c r="C116" s="6"/>
      <c r="D116" s="6"/>
      <c r="E116" s="6"/>
      <c r="F116" s="6"/>
      <c r="G116" s="7"/>
      <c r="H116" s="6"/>
      <c r="I116" s="6"/>
      <c r="J116" s="6"/>
      <c r="K116" s="6"/>
      <c r="L116" s="6"/>
      <c r="M116" s="6"/>
      <c r="N116" s="6"/>
      <c r="O116" s="6"/>
      <c r="P116" s="8"/>
      <c r="Q116" s="3"/>
    </row>
    <row r="117" spans="1:17" x14ac:dyDescent="0.75">
      <c r="A117" s="63" t="s">
        <v>25</v>
      </c>
      <c r="B117" s="43"/>
      <c r="C117" s="6"/>
      <c r="D117" s="6"/>
      <c r="E117" s="6"/>
      <c r="F117" s="6"/>
      <c r="G117" s="7"/>
      <c r="H117" s="6"/>
      <c r="I117" s="6"/>
      <c r="J117" s="6"/>
      <c r="K117" s="6"/>
      <c r="L117" s="6"/>
      <c r="M117" s="6"/>
      <c r="N117" s="6"/>
      <c r="O117" s="6"/>
      <c r="P117" s="8"/>
      <c r="Q117" s="3"/>
    </row>
    <row r="118" spans="1:17" x14ac:dyDescent="0.75">
      <c r="A118" s="60" t="s">
        <v>35</v>
      </c>
      <c r="B118" s="6"/>
      <c r="C118" s="6"/>
      <c r="D118" s="6"/>
      <c r="E118" s="6"/>
      <c r="F118" s="6"/>
      <c r="G118" s="7"/>
      <c r="H118" s="6"/>
      <c r="I118" s="6"/>
      <c r="J118" s="6"/>
      <c r="K118" s="6"/>
      <c r="L118" s="6"/>
      <c r="M118" s="6"/>
      <c r="N118" s="6"/>
      <c r="O118" s="6"/>
      <c r="P118" s="8"/>
      <c r="Q118" s="3"/>
    </row>
    <row r="119" spans="1:17" x14ac:dyDescent="0.75">
      <c r="A119" s="60"/>
      <c r="B119" s="6"/>
      <c r="C119" s="6"/>
      <c r="D119" s="6"/>
      <c r="E119" s="6"/>
      <c r="F119" s="6"/>
      <c r="G119" s="7"/>
      <c r="H119" s="6"/>
      <c r="I119" s="6"/>
      <c r="J119" s="6"/>
      <c r="K119" s="6"/>
      <c r="L119" s="6"/>
      <c r="M119" s="6"/>
      <c r="N119" s="6"/>
      <c r="O119" s="6"/>
      <c r="P119" s="8"/>
      <c r="Q119" s="3"/>
    </row>
    <row r="120" spans="1:17" x14ac:dyDescent="0.75">
      <c r="A120" s="62" t="s">
        <v>26</v>
      </c>
      <c r="B120" s="42"/>
      <c r="C120" s="6"/>
      <c r="D120" s="6"/>
      <c r="E120" s="6"/>
      <c r="F120" s="6"/>
      <c r="G120" s="7"/>
      <c r="H120" s="6"/>
      <c r="I120" s="6"/>
      <c r="J120" s="6"/>
      <c r="K120" s="6"/>
      <c r="L120" s="6"/>
      <c r="M120" s="6"/>
      <c r="N120" s="6"/>
      <c r="O120" s="6"/>
      <c r="P120" s="8"/>
      <c r="Q120" s="3"/>
    </row>
    <row r="121" spans="1:17" x14ac:dyDescent="0.75">
      <c r="A121" s="60" t="s">
        <v>23</v>
      </c>
      <c r="B121" s="6"/>
      <c r="C121" s="6"/>
      <c r="D121" s="6"/>
      <c r="E121" s="6"/>
      <c r="F121" s="6"/>
      <c r="G121" s="7"/>
      <c r="H121" s="6"/>
      <c r="I121" s="6"/>
      <c r="J121" s="6"/>
      <c r="K121" s="6"/>
      <c r="L121" s="6"/>
      <c r="M121" s="6"/>
      <c r="N121" s="6"/>
      <c r="O121" s="6"/>
      <c r="P121" s="8"/>
      <c r="Q121" s="3"/>
    </row>
    <row r="122" spans="1:17" x14ac:dyDescent="0.75">
      <c r="A122" s="61" t="s">
        <v>38</v>
      </c>
      <c r="B122" s="44"/>
      <c r="C122" s="6"/>
      <c r="D122" s="6"/>
      <c r="E122" s="6"/>
      <c r="F122" s="6"/>
      <c r="G122" s="7"/>
      <c r="H122" s="6"/>
      <c r="I122" s="6"/>
      <c r="J122" s="6"/>
      <c r="K122" s="6"/>
      <c r="L122" s="6"/>
      <c r="M122" s="6"/>
      <c r="N122" s="6"/>
      <c r="O122" s="6"/>
      <c r="P122" s="8"/>
      <c r="Q122" s="3"/>
    </row>
    <row r="123" spans="1:17" x14ac:dyDescent="0.75">
      <c r="A123" s="64"/>
      <c r="B123" s="9"/>
      <c r="C123" s="9"/>
      <c r="D123" s="9"/>
      <c r="E123" s="9"/>
      <c r="F123" s="9"/>
      <c r="G123" s="10"/>
      <c r="H123" s="9"/>
      <c r="I123" s="9"/>
      <c r="J123" s="9"/>
      <c r="K123" s="9"/>
      <c r="L123" s="9"/>
      <c r="M123" s="9"/>
      <c r="N123" s="9"/>
      <c r="O123" s="9"/>
      <c r="P123" s="11"/>
      <c r="Q123" s="3"/>
    </row>
    <row r="124" spans="1:17" x14ac:dyDescent="0.75">
      <c r="A124" s="2"/>
      <c r="B124" s="2"/>
      <c r="C124" s="3"/>
      <c r="D124" s="3"/>
      <c r="E124" s="3"/>
      <c r="F124" s="3"/>
      <c r="G124" s="2"/>
      <c r="H124" s="3"/>
      <c r="I124" s="3"/>
      <c r="J124" s="3"/>
      <c r="K124" s="3"/>
      <c r="L124" s="3"/>
      <c r="M124" s="3"/>
      <c r="N124" s="3"/>
      <c r="O124" s="3"/>
      <c r="P124" s="3"/>
      <c r="Q124" s="3"/>
    </row>
    <row r="125" spans="1:17" x14ac:dyDescent="0.75">
      <c r="A125" s="56" t="str">
        <f>CONCATENATE("Version ",'Change Log'!$B$3," – © 2016-",YEAR('Change Log'!$A$3),IF('Change Log'!$C$3="William W. Davis",", William W. Davis, MSPM, PMP",CONCATENATE(", original copyright holder is William W. Davis, MSPM, PMP; later modified by ",'Change Log'!$C$3)))</f>
        <v>Version 1.4 – © 2016-2022, William W. Davis, MSPM, PMP</v>
      </c>
      <c r="B125" s="12"/>
      <c r="C125" s="3"/>
      <c r="D125" s="3"/>
      <c r="E125" s="3"/>
      <c r="F125" s="3"/>
      <c r="G125" s="2"/>
      <c r="H125" s="3"/>
      <c r="I125" s="3"/>
      <c r="J125" s="3"/>
      <c r="K125" s="3"/>
      <c r="L125" s="3"/>
      <c r="M125" s="3"/>
      <c r="N125" s="3"/>
      <c r="O125" s="3"/>
      <c r="P125" s="3"/>
      <c r="Q125" s="3"/>
    </row>
    <row r="126" spans="1:17" s="53" customFormat="1" x14ac:dyDescent="0.75">
      <c r="A126" s="90" t="s">
        <v>53</v>
      </c>
      <c r="B126" s="90"/>
      <c r="C126" s="90"/>
      <c r="D126" s="90"/>
      <c r="E126" s="90"/>
      <c r="F126" s="90"/>
      <c r="G126" s="90"/>
      <c r="H126" s="90"/>
      <c r="I126" s="52"/>
      <c r="J126" s="52"/>
      <c r="K126" s="52"/>
      <c r="L126" s="52"/>
      <c r="M126" s="52"/>
      <c r="N126" s="52"/>
      <c r="O126" s="52"/>
      <c r="P126" s="52"/>
      <c r="Q126" s="52"/>
    </row>
    <row r="127" spans="1:17" s="53" customFormat="1" x14ac:dyDescent="0.75">
      <c r="A127" s="90" t="s">
        <v>54</v>
      </c>
      <c r="B127" s="90"/>
      <c r="C127" s="90"/>
      <c r="D127" s="90"/>
      <c r="E127" s="90"/>
      <c r="F127" s="90"/>
      <c r="G127" s="54"/>
      <c r="H127" s="52"/>
      <c r="I127" s="52"/>
      <c r="J127" s="52"/>
      <c r="K127" s="52"/>
      <c r="L127" s="52"/>
      <c r="M127" s="52"/>
      <c r="N127" s="52"/>
      <c r="O127" s="52"/>
      <c r="P127" s="52"/>
      <c r="Q127" s="52"/>
    </row>
    <row r="128" spans="1:17" s="53" customFormat="1" x14ac:dyDescent="0.75">
      <c r="A128" s="90" t="s">
        <v>55</v>
      </c>
      <c r="B128" s="90"/>
      <c r="C128" s="90"/>
      <c r="D128" s="90"/>
      <c r="E128" s="90"/>
      <c r="F128" s="54"/>
      <c r="G128" s="54"/>
      <c r="H128" s="52"/>
      <c r="I128" s="52"/>
      <c r="J128" s="52"/>
      <c r="K128" s="52"/>
      <c r="L128" s="52"/>
      <c r="M128" s="52"/>
      <c r="N128" s="52"/>
      <c r="O128" s="52"/>
      <c r="P128" s="52"/>
      <c r="Q128" s="52"/>
    </row>
    <row r="129" spans="1:17" s="53" customFormat="1" x14ac:dyDescent="0.75">
      <c r="A129" s="90" t="s">
        <v>56</v>
      </c>
      <c r="B129" s="90"/>
      <c r="C129" s="90"/>
      <c r="D129" s="90"/>
      <c r="E129" s="90"/>
      <c r="F129" s="90"/>
      <c r="G129" s="54"/>
      <c r="H129" s="52"/>
      <c r="I129" s="52"/>
      <c r="J129" s="52"/>
      <c r="K129" s="52"/>
      <c r="L129" s="52"/>
      <c r="M129" s="52"/>
      <c r="N129" s="52"/>
      <c r="O129" s="52"/>
      <c r="P129" s="52"/>
      <c r="Q129" s="52"/>
    </row>
    <row r="130" spans="1:17" s="53" customFormat="1" x14ac:dyDescent="0.75">
      <c r="A130" s="90" t="s">
        <v>584</v>
      </c>
      <c r="B130" s="90"/>
      <c r="C130" s="90"/>
      <c r="D130" s="90"/>
      <c r="E130" s="90"/>
      <c r="F130" s="90"/>
      <c r="G130" s="90"/>
      <c r="H130" s="90"/>
      <c r="I130" s="90"/>
      <c r="J130" s="90"/>
      <c r="K130" s="90"/>
      <c r="L130" s="52"/>
      <c r="M130" s="52"/>
      <c r="N130" s="52"/>
      <c r="O130" s="52"/>
      <c r="P130" s="52"/>
      <c r="Q130" s="52"/>
    </row>
    <row r="131" spans="1:17" s="53" customFormat="1" x14ac:dyDescent="0.7">
      <c r="A131" s="55" t="s">
        <v>57</v>
      </c>
      <c r="B131" s="54"/>
      <c r="C131" s="54"/>
      <c r="D131" s="54"/>
      <c r="E131" s="54"/>
      <c r="F131" s="54"/>
      <c r="G131" s="54"/>
      <c r="H131" s="52"/>
      <c r="I131" s="52"/>
      <c r="J131" s="52"/>
      <c r="K131" s="52"/>
      <c r="L131" s="52"/>
      <c r="M131" s="52"/>
      <c r="N131" s="52"/>
      <c r="O131" s="52"/>
      <c r="P131" s="52"/>
      <c r="Q131" s="52"/>
    </row>
    <row r="132" spans="1:17" s="53" customFormat="1" x14ac:dyDescent="0.7">
      <c r="A132" s="55" t="s">
        <v>58</v>
      </c>
      <c r="B132" s="54"/>
      <c r="C132" s="54"/>
      <c r="D132" s="54"/>
      <c r="E132" s="54"/>
      <c r="F132" s="54"/>
      <c r="G132" s="54"/>
      <c r="H132" s="52"/>
      <c r="I132" s="52"/>
      <c r="J132" s="52"/>
      <c r="K132" s="52"/>
      <c r="L132" s="52"/>
      <c r="M132" s="52"/>
      <c r="N132" s="52"/>
      <c r="O132" s="52"/>
      <c r="P132" s="52"/>
      <c r="Q132" s="52"/>
    </row>
    <row r="133" spans="1:17" s="53" customFormat="1" x14ac:dyDescent="0.7">
      <c r="A133" s="55" t="s">
        <v>59</v>
      </c>
      <c r="B133" s="54"/>
      <c r="C133" s="54"/>
      <c r="D133" s="54"/>
      <c r="E133" s="54"/>
      <c r="F133" s="54"/>
      <c r="G133" s="54"/>
      <c r="H133" s="52"/>
      <c r="I133" s="52"/>
      <c r="J133" s="52"/>
      <c r="K133" s="52"/>
      <c r="L133" s="52"/>
      <c r="M133" s="52"/>
      <c r="N133" s="52"/>
      <c r="O133" s="52"/>
      <c r="P133" s="52"/>
      <c r="Q133" s="52"/>
    </row>
    <row r="134" spans="1:17" s="53" customFormat="1" x14ac:dyDescent="0.7">
      <c r="A134" s="55" t="s">
        <v>578</v>
      </c>
      <c r="B134" s="54"/>
      <c r="C134" s="54"/>
      <c r="D134" s="54"/>
      <c r="E134" s="54"/>
      <c r="F134" s="54"/>
      <c r="G134" s="54"/>
      <c r="H134" s="52"/>
      <c r="I134" s="52"/>
      <c r="J134" s="52"/>
      <c r="K134" s="52"/>
      <c r="L134" s="52"/>
      <c r="M134" s="52"/>
      <c r="N134" s="52"/>
      <c r="O134" s="52"/>
      <c r="P134" s="52"/>
      <c r="Q134" s="52"/>
    </row>
    <row r="135" spans="1:17" s="53" customFormat="1" x14ac:dyDescent="0.7">
      <c r="A135" s="55" t="s">
        <v>60</v>
      </c>
      <c r="B135" s="54"/>
      <c r="C135" s="54"/>
      <c r="D135" s="54"/>
      <c r="E135" s="54"/>
      <c r="F135" s="54"/>
      <c r="G135" s="54"/>
      <c r="H135" s="52"/>
      <c r="I135" s="52"/>
      <c r="J135" s="52"/>
      <c r="K135" s="52"/>
      <c r="L135" s="52"/>
      <c r="M135" s="52"/>
      <c r="N135" s="52"/>
      <c r="O135" s="52"/>
      <c r="P135" s="52"/>
      <c r="Q135" s="52"/>
    </row>
    <row r="136" spans="1:17" s="53" customFormat="1" x14ac:dyDescent="0.7">
      <c r="A136" s="55" t="s">
        <v>61</v>
      </c>
      <c r="B136" s="54"/>
      <c r="C136" s="54"/>
      <c r="D136" s="54"/>
      <c r="E136" s="54"/>
      <c r="F136" s="54"/>
      <c r="G136" s="54"/>
      <c r="H136" s="52"/>
      <c r="I136" s="52"/>
      <c r="J136" s="52"/>
      <c r="K136" s="52"/>
      <c r="L136" s="52"/>
      <c r="M136" s="52"/>
      <c r="N136" s="52"/>
      <c r="O136" s="52"/>
      <c r="P136" s="52"/>
      <c r="Q136" s="52"/>
    </row>
    <row r="137" spans="1:17" s="53" customFormat="1" x14ac:dyDescent="0.7">
      <c r="A137" s="55"/>
      <c r="B137" s="54"/>
      <c r="C137" s="54"/>
      <c r="D137" s="54"/>
      <c r="E137" s="54"/>
      <c r="F137" s="54"/>
      <c r="G137" s="54"/>
      <c r="H137" s="52"/>
      <c r="I137" s="52"/>
      <c r="J137" s="52"/>
      <c r="K137" s="52"/>
      <c r="L137" s="52"/>
      <c r="M137" s="52"/>
      <c r="N137" s="52"/>
      <c r="O137" s="52"/>
      <c r="P137" s="52"/>
      <c r="Q137" s="52"/>
    </row>
    <row r="138" spans="1:17" s="53" customFormat="1" x14ac:dyDescent="0.7">
      <c r="A138" s="55" t="s">
        <v>62</v>
      </c>
      <c r="B138" s="54"/>
      <c r="C138" s="54"/>
      <c r="D138" s="54"/>
      <c r="E138" s="54"/>
      <c r="F138" s="54"/>
      <c r="G138" s="54"/>
      <c r="H138" s="52"/>
      <c r="I138" s="52"/>
      <c r="J138" s="52"/>
      <c r="K138" s="52"/>
      <c r="L138" s="52"/>
      <c r="M138" s="52"/>
      <c r="N138" s="52"/>
      <c r="O138" s="52"/>
      <c r="P138" s="52"/>
      <c r="Q138" s="52"/>
    </row>
    <row r="139" spans="1:17" s="53" customFormat="1" x14ac:dyDescent="0.7">
      <c r="A139" s="55" t="s">
        <v>63</v>
      </c>
      <c r="B139" s="54"/>
      <c r="C139" s="54"/>
      <c r="D139" s="54"/>
      <c r="E139" s="54"/>
      <c r="F139" s="54"/>
      <c r="G139" s="54"/>
      <c r="H139" s="52"/>
      <c r="I139" s="52"/>
      <c r="J139" s="52"/>
      <c r="K139" s="52"/>
      <c r="L139" s="52"/>
      <c r="M139" s="52"/>
      <c r="N139" s="52"/>
      <c r="O139" s="52"/>
      <c r="P139" s="52"/>
      <c r="Q139" s="52"/>
    </row>
    <row r="140" spans="1:17" s="53" customFormat="1" x14ac:dyDescent="0.7">
      <c r="A140" s="89" t="s">
        <v>64</v>
      </c>
      <c r="B140" s="89"/>
      <c r="C140" s="89"/>
      <c r="D140" s="89"/>
      <c r="E140" s="89"/>
      <c r="F140" s="89"/>
      <c r="G140" s="54"/>
      <c r="H140" s="52"/>
      <c r="I140" s="52"/>
      <c r="J140" s="52"/>
      <c r="K140" s="52"/>
      <c r="L140" s="52"/>
      <c r="M140" s="52"/>
      <c r="N140" s="52"/>
      <c r="O140" s="52"/>
      <c r="P140" s="52"/>
      <c r="Q140" s="52"/>
    </row>
    <row r="141" spans="1:17" x14ac:dyDescent="0.75">
      <c r="A141"/>
      <c r="B141" s="37"/>
      <c r="O141" s="3"/>
      <c r="P141" s="3"/>
      <c r="Q141" s="3"/>
    </row>
    <row r="142" spans="1:17" x14ac:dyDescent="0.75">
      <c r="A142"/>
      <c r="B142" s="37"/>
    </row>
    <row r="143" spans="1:17" x14ac:dyDescent="0.75">
      <c r="A143"/>
      <c r="B143" s="37"/>
    </row>
    <row r="144" spans="1:17" x14ac:dyDescent="0.75">
      <c r="A144"/>
      <c r="B144" s="37"/>
    </row>
    <row r="145" spans="1:2" x14ac:dyDescent="0.75">
      <c r="A145"/>
      <c r="B145" s="37"/>
    </row>
    <row r="146" spans="1:2" x14ac:dyDescent="0.75">
      <c r="A146"/>
      <c r="B146" s="37"/>
    </row>
    <row r="147" spans="1:2" x14ac:dyDescent="0.75">
      <c r="A147"/>
      <c r="B147" s="37"/>
    </row>
    <row r="148" spans="1:2" x14ac:dyDescent="0.75">
      <c r="A148"/>
      <c r="B148" s="37"/>
    </row>
    <row r="149" spans="1:2" x14ac:dyDescent="0.75">
      <c r="A149"/>
      <c r="B149" s="37"/>
    </row>
    <row r="150" spans="1:2" x14ac:dyDescent="0.75">
      <c r="A150"/>
      <c r="B150" s="37"/>
    </row>
    <row r="151" spans="1:2" x14ac:dyDescent="0.75">
      <c r="A151"/>
      <c r="B151" s="37"/>
    </row>
    <row r="152" spans="1:2" x14ac:dyDescent="0.75">
      <c r="A152"/>
      <c r="B152" s="37"/>
    </row>
    <row r="153" spans="1:2" x14ac:dyDescent="0.75">
      <c r="A153"/>
      <c r="B153" s="37"/>
    </row>
    <row r="154" spans="1:2" x14ac:dyDescent="0.75">
      <c r="A154"/>
      <c r="B154" s="37"/>
    </row>
    <row r="155" spans="1:2" x14ac:dyDescent="0.75">
      <c r="A155"/>
      <c r="B155" s="37"/>
    </row>
    <row r="156" spans="1:2" x14ac:dyDescent="0.75">
      <c r="A156"/>
      <c r="B156" s="37"/>
    </row>
    <row r="157" spans="1:2" x14ac:dyDescent="0.75">
      <c r="A157"/>
      <c r="B157" s="37"/>
    </row>
    <row r="158" spans="1:2" x14ac:dyDescent="0.75">
      <c r="A158"/>
      <c r="B158" s="37"/>
    </row>
    <row r="159" spans="1:2" x14ac:dyDescent="0.75">
      <c r="A159"/>
      <c r="B159" s="37"/>
    </row>
    <row r="160" spans="1:2" x14ac:dyDescent="0.75">
      <c r="A160"/>
      <c r="B160" s="37"/>
    </row>
    <row r="161" spans="1:2" x14ac:dyDescent="0.75">
      <c r="A161"/>
      <c r="B161" s="37"/>
    </row>
    <row r="162" spans="1:2" x14ac:dyDescent="0.75">
      <c r="A162"/>
      <c r="B162" s="37"/>
    </row>
    <row r="163" spans="1:2" x14ac:dyDescent="0.75">
      <c r="A163"/>
      <c r="B163" s="37"/>
    </row>
    <row r="164" spans="1:2" x14ac:dyDescent="0.75">
      <c r="A164"/>
      <c r="B164" s="37"/>
    </row>
    <row r="165" spans="1:2" x14ac:dyDescent="0.75">
      <c r="A165"/>
      <c r="B165" s="37"/>
    </row>
    <row r="166" spans="1:2" x14ac:dyDescent="0.75">
      <c r="A166"/>
      <c r="B166" s="37"/>
    </row>
    <row r="167" spans="1:2" x14ac:dyDescent="0.75">
      <c r="A167"/>
      <c r="B167" s="37"/>
    </row>
    <row r="168" spans="1:2" x14ac:dyDescent="0.75">
      <c r="A168"/>
      <c r="B168" s="37"/>
    </row>
    <row r="169" spans="1:2" x14ac:dyDescent="0.75">
      <c r="A169"/>
      <c r="B169" s="37"/>
    </row>
    <row r="170" spans="1:2" x14ac:dyDescent="0.75">
      <c r="A170"/>
      <c r="B170" s="37"/>
    </row>
    <row r="171" spans="1:2" x14ac:dyDescent="0.75">
      <c r="A171"/>
      <c r="B171" s="37"/>
    </row>
    <row r="172" spans="1:2" x14ac:dyDescent="0.75">
      <c r="A172"/>
      <c r="B172" s="37"/>
    </row>
    <row r="173" spans="1:2" x14ac:dyDescent="0.75">
      <c r="A173"/>
      <c r="B173" s="37"/>
    </row>
    <row r="174" spans="1:2" x14ac:dyDescent="0.75">
      <c r="A174"/>
      <c r="B174" s="37"/>
    </row>
    <row r="175" spans="1:2" x14ac:dyDescent="0.75">
      <c r="A175"/>
      <c r="B175" s="37"/>
    </row>
    <row r="176" spans="1:2" x14ac:dyDescent="0.75">
      <c r="A176"/>
      <c r="B176" s="37"/>
    </row>
    <row r="177" spans="1:2" x14ac:dyDescent="0.75">
      <c r="A177"/>
      <c r="B177" s="37"/>
    </row>
    <row r="178" spans="1:2" x14ac:dyDescent="0.75">
      <c r="A178"/>
      <c r="B178" s="37"/>
    </row>
    <row r="179" spans="1:2" x14ac:dyDescent="0.75">
      <c r="A179"/>
      <c r="B179" s="37"/>
    </row>
    <row r="180" spans="1:2" x14ac:dyDescent="0.75">
      <c r="A180"/>
      <c r="B180" s="37"/>
    </row>
    <row r="181" spans="1:2" x14ac:dyDescent="0.75">
      <c r="A181"/>
      <c r="B181" s="37"/>
    </row>
    <row r="182" spans="1:2" x14ac:dyDescent="0.75">
      <c r="A182"/>
      <c r="B182" s="37"/>
    </row>
    <row r="183" spans="1:2" x14ac:dyDescent="0.75">
      <c r="A183"/>
      <c r="B183" s="37"/>
    </row>
    <row r="184" spans="1:2" x14ac:dyDescent="0.75">
      <c r="A184"/>
      <c r="B184" s="37"/>
    </row>
    <row r="185" spans="1:2" x14ac:dyDescent="0.75">
      <c r="A185"/>
      <c r="B185" s="37"/>
    </row>
    <row r="186" spans="1:2" x14ac:dyDescent="0.75">
      <c r="A186"/>
      <c r="B186" s="37"/>
    </row>
    <row r="187" spans="1:2" x14ac:dyDescent="0.75">
      <c r="A187"/>
      <c r="B187" s="37"/>
    </row>
    <row r="188" spans="1:2" x14ac:dyDescent="0.75">
      <c r="A188"/>
      <c r="B188" s="37"/>
    </row>
    <row r="189" spans="1:2" x14ac:dyDescent="0.75">
      <c r="A189"/>
      <c r="B189" s="37"/>
    </row>
    <row r="190" spans="1:2" x14ac:dyDescent="0.75">
      <c r="A190"/>
      <c r="B190" s="37"/>
    </row>
    <row r="191" spans="1:2" x14ac:dyDescent="0.75">
      <c r="A191"/>
      <c r="B191" s="37"/>
    </row>
    <row r="192" spans="1:2" x14ac:dyDescent="0.75">
      <c r="A192"/>
      <c r="B192" s="37"/>
    </row>
    <row r="193" spans="1:2" x14ac:dyDescent="0.75">
      <c r="A193"/>
      <c r="B193" s="37"/>
    </row>
    <row r="194" spans="1:2" x14ac:dyDescent="0.75">
      <c r="A194"/>
      <c r="B194" s="37"/>
    </row>
    <row r="195" spans="1:2" x14ac:dyDescent="0.75">
      <c r="A195"/>
      <c r="B195" s="37"/>
    </row>
    <row r="196" spans="1:2" x14ac:dyDescent="0.75">
      <c r="A196"/>
      <c r="B196" s="37"/>
    </row>
    <row r="197" spans="1:2" x14ac:dyDescent="0.75">
      <c r="A197"/>
      <c r="B197" s="37"/>
    </row>
    <row r="198" spans="1:2" x14ac:dyDescent="0.75">
      <c r="A198"/>
      <c r="B198" s="37"/>
    </row>
    <row r="199" spans="1:2" x14ac:dyDescent="0.75">
      <c r="A199"/>
      <c r="B199" s="37"/>
    </row>
    <row r="200" spans="1:2" x14ac:dyDescent="0.75">
      <c r="A200"/>
      <c r="B200" s="37"/>
    </row>
    <row r="201" spans="1:2" x14ac:dyDescent="0.75">
      <c r="A201"/>
      <c r="B201" s="37"/>
    </row>
    <row r="202" spans="1:2" x14ac:dyDescent="0.75">
      <c r="A202"/>
      <c r="B202" s="37"/>
    </row>
    <row r="203" spans="1:2" x14ac:dyDescent="0.75">
      <c r="A203"/>
      <c r="B203" s="37"/>
    </row>
    <row r="204" spans="1:2" x14ac:dyDescent="0.75">
      <c r="A204"/>
      <c r="B204" s="37"/>
    </row>
    <row r="205" spans="1:2" x14ac:dyDescent="0.75">
      <c r="A205"/>
      <c r="B205" s="37"/>
    </row>
    <row r="206" spans="1:2" x14ac:dyDescent="0.75">
      <c r="A206"/>
      <c r="B206" s="37"/>
    </row>
    <row r="207" spans="1:2" x14ac:dyDescent="0.75">
      <c r="A207"/>
      <c r="B207" s="37"/>
    </row>
    <row r="208" spans="1:2" x14ac:dyDescent="0.75">
      <c r="A208"/>
      <c r="B208" s="37"/>
    </row>
    <row r="209" spans="1:2" x14ac:dyDescent="0.75">
      <c r="A209"/>
      <c r="B209" s="37"/>
    </row>
    <row r="210" spans="1:2" x14ac:dyDescent="0.75">
      <c r="A210"/>
      <c r="B210" s="37"/>
    </row>
    <row r="211" spans="1:2" x14ac:dyDescent="0.75">
      <c r="A211"/>
      <c r="B211" s="37"/>
    </row>
    <row r="212" spans="1:2" x14ac:dyDescent="0.75">
      <c r="A212"/>
      <c r="B212" s="37"/>
    </row>
    <row r="213" spans="1:2" x14ac:dyDescent="0.75">
      <c r="A213"/>
      <c r="B213" s="37"/>
    </row>
    <row r="214" spans="1:2" x14ac:dyDescent="0.75">
      <c r="A214"/>
      <c r="B214" s="37"/>
    </row>
    <row r="215" spans="1:2" x14ac:dyDescent="0.75">
      <c r="A215"/>
      <c r="B215" s="37"/>
    </row>
    <row r="216" spans="1:2" x14ac:dyDescent="0.75">
      <c r="A216"/>
      <c r="B216" s="37"/>
    </row>
    <row r="217" spans="1:2" x14ac:dyDescent="0.75">
      <c r="A217"/>
      <c r="B217" s="37"/>
    </row>
    <row r="218" spans="1:2" x14ac:dyDescent="0.75">
      <c r="A218"/>
      <c r="B218" s="37"/>
    </row>
    <row r="219" spans="1:2" x14ac:dyDescent="0.75">
      <c r="A219"/>
      <c r="B219" s="37"/>
    </row>
    <row r="220" spans="1:2" x14ac:dyDescent="0.75">
      <c r="A220"/>
      <c r="B220" s="37"/>
    </row>
    <row r="221" spans="1:2" x14ac:dyDescent="0.75">
      <c r="A221"/>
      <c r="B221" s="37"/>
    </row>
    <row r="222" spans="1:2" x14ac:dyDescent="0.75">
      <c r="A222"/>
      <c r="B222" s="37"/>
    </row>
    <row r="223" spans="1:2" x14ac:dyDescent="0.75">
      <c r="A223"/>
      <c r="B223" s="37"/>
    </row>
    <row r="224" spans="1:2" x14ac:dyDescent="0.75">
      <c r="A224"/>
      <c r="B224" s="37"/>
    </row>
    <row r="225" spans="1:2" x14ac:dyDescent="0.75">
      <c r="A225"/>
      <c r="B225" s="37"/>
    </row>
    <row r="226" spans="1:2" x14ac:dyDescent="0.75">
      <c r="A226"/>
      <c r="B226" s="37"/>
    </row>
    <row r="227" spans="1:2" x14ac:dyDescent="0.75">
      <c r="A227"/>
      <c r="B227" s="37"/>
    </row>
    <row r="228" spans="1:2" x14ac:dyDescent="0.75">
      <c r="A228"/>
      <c r="B228" s="37"/>
    </row>
    <row r="229" spans="1:2" x14ac:dyDescent="0.75">
      <c r="A229"/>
      <c r="B229" s="37"/>
    </row>
    <row r="230" spans="1:2" x14ac:dyDescent="0.75">
      <c r="A230"/>
      <c r="B230" s="37"/>
    </row>
    <row r="231" spans="1:2" x14ac:dyDescent="0.75">
      <c r="A231"/>
      <c r="B231" s="37"/>
    </row>
    <row r="232" spans="1:2" x14ac:dyDescent="0.75">
      <c r="A232"/>
      <c r="B232" s="37"/>
    </row>
    <row r="233" spans="1:2" x14ac:dyDescent="0.75">
      <c r="A233"/>
      <c r="B233" s="37"/>
    </row>
    <row r="234" spans="1:2" x14ac:dyDescent="0.75">
      <c r="A234"/>
      <c r="B234" s="37"/>
    </row>
    <row r="235" spans="1:2" x14ac:dyDescent="0.75">
      <c r="A235"/>
      <c r="B235" s="37"/>
    </row>
    <row r="236" spans="1:2" x14ac:dyDescent="0.75">
      <c r="A236"/>
      <c r="B236" s="37"/>
    </row>
    <row r="237" spans="1:2" x14ac:dyDescent="0.75">
      <c r="A237"/>
      <c r="B237" s="37"/>
    </row>
    <row r="238" spans="1:2" x14ac:dyDescent="0.75">
      <c r="A238"/>
      <c r="B238" s="37"/>
    </row>
    <row r="239" spans="1:2" x14ac:dyDescent="0.75">
      <c r="A239"/>
      <c r="B239" s="37"/>
    </row>
    <row r="240" spans="1:2" x14ac:dyDescent="0.75">
      <c r="A240"/>
      <c r="B240" s="37"/>
    </row>
    <row r="241" spans="1:2" x14ac:dyDescent="0.75">
      <c r="A241"/>
      <c r="B241" s="37"/>
    </row>
    <row r="242" spans="1:2" x14ac:dyDescent="0.75">
      <c r="A242"/>
      <c r="B242" s="37"/>
    </row>
    <row r="243" spans="1:2" x14ac:dyDescent="0.75">
      <c r="A243"/>
      <c r="B243" s="37"/>
    </row>
    <row r="244" spans="1:2" x14ac:dyDescent="0.75">
      <c r="A244"/>
      <c r="B244" s="37"/>
    </row>
    <row r="245" spans="1:2" x14ac:dyDescent="0.75">
      <c r="A245"/>
      <c r="B245" s="37"/>
    </row>
    <row r="246" spans="1:2" x14ac:dyDescent="0.75">
      <c r="A246"/>
      <c r="B246" s="37"/>
    </row>
    <row r="247" spans="1:2" x14ac:dyDescent="0.75">
      <c r="A247"/>
      <c r="B247" s="37"/>
    </row>
    <row r="248" spans="1:2" x14ac:dyDescent="0.75">
      <c r="A248"/>
      <c r="B248" s="37"/>
    </row>
    <row r="249" spans="1:2" x14ac:dyDescent="0.75">
      <c r="A249"/>
      <c r="B249" s="37"/>
    </row>
    <row r="250" spans="1:2" x14ac:dyDescent="0.75">
      <c r="A250"/>
      <c r="B250" s="37"/>
    </row>
    <row r="251" spans="1:2" x14ac:dyDescent="0.75">
      <c r="A251"/>
      <c r="B251" s="37"/>
    </row>
    <row r="252" spans="1:2" x14ac:dyDescent="0.75">
      <c r="A252"/>
      <c r="B252" s="37"/>
    </row>
    <row r="253" spans="1:2" x14ac:dyDescent="0.75">
      <c r="A253"/>
      <c r="B253" s="37"/>
    </row>
    <row r="254" spans="1:2" x14ac:dyDescent="0.75">
      <c r="A254"/>
      <c r="B254" s="37"/>
    </row>
    <row r="255" spans="1:2" x14ac:dyDescent="0.75">
      <c r="A255"/>
      <c r="B255" s="37"/>
    </row>
    <row r="256" spans="1:2" x14ac:dyDescent="0.75">
      <c r="A256"/>
      <c r="B256" s="37"/>
    </row>
    <row r="257" spans="1:2" x14ac:dyDescent="0.75">
      <c r="A257"/>
      <c r="B257" s="37"/>
    </row>
    <row r="258" spans="1:2" x14ac:dyDescent="0.75">
      <c r="A258"/>
      <c r="B258" s="37"/>
    </row>
    <row r="259" spans="1:2" x14ac:dyDescent="0.75">
      <c r="A259"/>
      <c r="B259" s="37"/>
    </row>
    <row r="260" spans="1:2" x14ac:dyDescent="0.75">
      <c r="A260"/>
      <c r="B260" s="37"/>
    </row>
    <row r="261" spans="1:2" x14ac:dyDescent="0.75">
      <c r="A261"/>
      <c r="B261" s="37"/>
    </row>
    <row r="262" spans="1:2" x14ac:dyDescent="0.75">
      <c r="A262"/>
      <c r="B262" s="37"/>
    </row>
    <row r="263" spans="1:2" x14ac:dyDescent="0.75">
      <c r="A263"/>
      <c r="B263" s="37"/>
    </row>
    <row r="264" spans="1:2" x14ac:dyDescent="0.75">
      <c r="A264"/>
      <c r="B264" s="37"/>
    </row>
    <row r="265" spans="1:2" x14ac:dyDescent="0.75">
      <c r="A265"/>
      <c r="B265" s="37"/>
    </row>
    <row r="266" spans="1:2" x14ac:dyDescent="0.75">
      <c r="A266"/>
      <c r="B266" s="37"/>
    </row>
    <row r="267" spans="1:2" x14ac:dyDescent="0.75">
      <c r="A267"/>
      <c r="B267" s="37"/>
    </row>
    <row r="268" spans="1:2" x14ac:dyDescent="0.75">
      <c r="A268"/>
      <c r="B268" s="37"/>
    </row>
    <row r="269" spans="1:2" x14ac:dyDescent="0.75">
      <c r="A269"/>
      <c r="B269" s="37"/>
    </row>
    <row r="270" spans="1:2" x14ac:dyDescent="0.75">
      <c r="A270"/>
      <c r="B270" s="37"/>
    </row>
    <row r="271" spans="1:2" x14ac:dyDescent="0.75">
      <c r="A271"/>
      <c r="B271" s="37"/>
    </row>
    <row r="272" spans="1:2" x14ac:dyDescent="0.75">
      <c r="A272"/>
      <c r="B272" s="37"/>
    </row>
    <row r="273" spans="1:2" x14ac:dyDescent="0.75">
      <c r="A273"/>
      <c r="B273" s="37"/>
    </row>
    <row r="274" spans="1:2" x14ac:dyDescent="0.75">
      <c r="A274"/>
      <c r="B274" s="37"/>
    </row>
    <row r="275" spans="1:2" x14ac:dyDescent="0.75">
      <c r="A275"/>
      <c r="B275" s="37"/>
    </row>
    <row r="276" spans="1:2" x14ac:dyDescent="0.75">
      <c r="A276"/>
      <c r="B276" s="37"/>
    </row>
    <row r="277" spans="1:2" x14ac:dyDescent="0.75">
      <c r="A277"/>
      <c r="B277" s="37"/>
    </row>
    <row r="278" spans="1:2" x14ac:dyDescent="0.75">
      <c r="A278"/>
      <c r="B278" s="37"/>
    </row>
    <row r="279" spans="1:2" x14ac:dyDescent="0.75">
      <c r="A279"/>
      <c r="B279" s="37"/>
    </row>
    <row r="280" spans="1:2" x14ac:dyDescent="0.75">
      <c r="A280"/>
      <c r="B280" s="37"/>
    </row>
    <row r="281" spans="1:2" x14ac:dyDescent="0.75">
      <c r="A281"/>
      <c r="B281" s="37"/>
    </row>
    <row r="282" spans="1:2" x14ac:dyDescent="0.75">
      <c r="A282"/>
      <c r="B282" s="37"/>
    </row>
    <row r="283" spans="1:2" x14ac:dyDescent="0.75">
      <c r="A283"/>
      <c r="B283" s="37"/>
    </row>
    <row r="284" spans="1:2" x14ac:dyDescent="0.75">
      <c r="A284"/>
      <c r="B284" s="37"/>
    </row>
    <row r="285" spans="1:2" x14ac:dyDescent="0.75">
      <c r="A285"/>
      <c r="B285" s="37"/>
    </row>
    <row r="286" spans="1:2" x14ac:dyDescent="0.75">
      <c r="A286"/>
      <c r="B286" s="37"/>
    </row>
    <row r="287" spans="1:2" x14ac:dyDescent="0.75">
      <c r="A287"/>
      <c r="B287" s="37"/>
    </row>
    <row r="288" spans="1:2" x14ac:dyDescent="0.75">
      <c r="A288"/>
      <c r="B288" s="37"/>
    </row>
    <row r="289" spans="1:2" x14ac:dyDescent="0.75">
      <c r="A289"/>
      <c r="B289" s="37"/>
    </row>
    <row r="290" spans="1:2" x14ac:dyDescent="0.75">
      <c r="A290"/>
      <c r="B290" s="37"/>
    </row>
    <row r="291" spans="1:2" x14ac:dyDescent="0.75">
      <c r="A291"/>
      <c r="B291" s="37"/>
    </row>
    <row r="292" spans="1:2" x14ac:dyDescent="0.75">
      <c r="A292"/>
      <c r="B292" s="37"/>
    </row>
    <row r="293" spans="1:2" x14ac:dyDescent="0.75">
      <c r="A293"/>
      <c r="B293" s="37"/>
    </row>
    <row r="296" spans="1:2" x14ac:dyDescent="0.75">
      <c r="A296"/>
      <c r="B296" s="37"/>
    </row>
    <row r="297" spans="1:2" x14ac:dyDescent="0.75">
      <c r="A297"/>
      <c r="B297" s="37"/>
    </row>
    <row r="298" spans="1:2" x14ac:dyDescent="0.75">
      <c r="A298"/>
      <c r="B298" s="37"/>
    </row>
    <row r="299" spans="1:2" x14ac:dyDescent="0.75">
      <c r="A299"/>
      <c r="B299" s="37"/>
    </row>
    <row r="300" spans="1:2" x14ac:dyDescent="0.75">
      <c r="A300"/>
      <c r="B300" s="37"/>
    </row>
    <row r="301" spans="1:2" x14ac:dyDescent="0.75">
      <c r="A301"/>
      <c r="B301" s="37"/>
    </row>
    <row r="302" spans="1:2" x14ac:dyDescent="0.75">
      <c r="A302"/>
      <c r="B302" s="37"/>
    </row>
    <row r="303" spans="1:2" x14ac:dyDescent="0.75">
      <c r="A303"/>
      <c r="B303" s="37"/>
    </row>
    <row r="304" spans="1:2" x14ac:dyDescent="0.75">
      <c r="A304"/>
      <c r="B304" s="37"/>
    </row>
    <row r="305" spans="1:2" x14ac:dyDescent="0.75">
      <c r="A305"/>
      <c r="B305" s="37"/>
    </row>
    <row r="306" spans="1:2" x14ac:dyDescent="0.75">
      <c r="A306"/>
      <c r="B306" s="37"/>
    </row>
    <row r="307" spans="1:2" x14ac:dyDescent="0.75">
      <c r="A307"/>
      <c r="B307" s="37"/>
    </row>
    <row r="308" spans="1:2" x14ac:dyDescent="0.75">
      <c r="A308"/>
      <c r="B308" s="37"/>
    </row>
    <row r="309" spans="1:2" x14ac:dyDescent="0.75">
      <c r="A309"/>
      <c r="B309" s="37"/>
    </row>
    <row r="310" spans="1:2" x14ac:dyDescent="0.75">
      <c r="A310"/>
      <c r="B310" s="37"/>
    </row>
    <row r="311" spans="1:2" x14ac:dyDescent="0.75">
      <c r="A311"/>
      <c r="B311" s="37"/>
    </row>
  </sheetData>
  <mergeCells count="7">
    <mergeCell ref="A1:H2"/>
    <mergeCell ref="A140:F140"/>
    <mergeCell ref="A126:H126"/>
    <mergeCell ref="A128:E128"/>
    <mergeCell ref="A129:F129"/>
    <mergeCell ref="A127:F127"/>
    <mergeCell ref="A130:K130"/>
  </mergeCells>
  <conditionalFormatting sqref="H4:H103">
    <cfRule type="colorScale" priority="5">
      <colorScale>
        <cfvo type="num" val="0.05"/>
        <cfvo type="num" val="0.15"/>
        <cfvo type="num" val="0.25"/>
        <color theme="9" tint="0.79998168889431442"/>
        <color theme="9" tint="0.39997558519241921"/>
        <color theme="9" tint="-0.249977111117893"/>
      </colorScale>
    </cfRule>
  </conditionalFormatting>
  <hyperlinks>
    <hyperlink ref="A127" r:id="rId1" xr:uid="{1144AD4B-E288-495A-A885-170D64230EE2}"/>
    <hyperlink ref="A126" r:id="rId2" display="Download more FREE Statistical PERT templates at https://www.statisticalpert.com" xr:uid="{996EB218-DC30-47D9-906B-7D0565F12A9D}"/>
    <hyperlink ref="A128" r:id="rId3" xr:uid="{0285D4A1-165E-4329-9DF8-D317154250D2}"/>
    <hyperlink ref="A130" r:id="rId4" display="Follow Statistical PERT on Twitter to learn when new updates are released" xr:uid="{FEE6CC3D-8B43-482B-B699-1C5D2D838244}"/>
    <hyperlink ref="A129" r:id="rId5" display="Connect with me on LinkedIn" xr:uid="{DD43CD80-2B85-44DD-A6C7-12AA1D226B86}"/>
    <hyperlink ref="A14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VLookups!$A$4:$A$9</xm:f>
          </x14:formula1>
          <xm:sqref>G4:G103</xm:sqref>
        </x14:dataValidation>
        <x14:dataValidation type="list" allowBlank="1" showInputMessage="1" showErrorMessage="1" xr:uid="{00000000-0002-0000-0000-000001000000}">
          <x14:formula1>
            <xm:f>VLookups!$A$13:$A$14</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2"/>
  <sheetViews>
    <sheetView showGridLines="0" zoomScaleNormal="100" workbookViewId="0">
      <selection activeCell="A4" sqref="A4"/>
    </sheetView>
  </sheetViews>
  <sheetFormatPr defaultRowHeight="14.75" x14ac:dyDescent="0.75"/>
  <cols>
    <col min="1" max="1" width="27.86328125" customWidth="1"/>
    <col min="2" max="2" width="12.40625" customWidth="1"/>
  </cols>
  <sheetData>
    <row r="1" spans="1:4" s="37" customFormat="1" ht="24.95" customHeight="1" x14ac:dyDescent="0.75">
      <c r="A1" s="78" t="s">
        <v>586</v>
      </c>
      <c r="B1" s="79"/>
      <c r="C1" s="79"/>
      <c r="D1" s="80"/>
    </row>
    <row r="2" spans="1:4" s="37" customFormat="1" x14ac:dyDescent="0.75"/>
    <row r="3" spans="1:4" x14ac:dyDescent="0.75">
      <c r="A3" s="72" t="s">
        <v>7</v>
      </c>
      <c r="B3" s="73" t="s">
        <v>6</v>
      </c>
    </row>
    <row r="4" spans="1:4" x14ac:dyDescent="0.75">
      <c r="A4" s="70" t="s">
        <v>8</v>
      </c>
      <c r="B4" s="71">
        <v>0.05</v>
      </c>
    </row>
    <row r="5" spans="1:4" x14ac:dyDescent="0.75">
      <c r="A5" s="70" t="s">
        <v>9</v>
      </c>
      <c r="B5" s="71">
        <v>0.1</v>
      </c>
    </row>
    <row r="6" spans="1:4" x14ac:dyDescent="0.75">
      <c r="A6" s="70" t="s">
        <v>16</v>
      </c>
      <c r="B6" s="71">
        <v>0.15</v>
      </c>
    </row>
    <row r="7" spans="1:4" x14ac:dyDescent="0.75">
      <c r="A7" s="70" t="s">
        <v>15</v>
      </c>
      <c r="B7" s="71">
        <v>0.2</v>
      </c>
    </row>
    <row r="8" spans="1:4" x14ac:dyDescent="0.75">
      <c r="A8" s="70" t="s">
        <v>10</v>
      </c>
      <c r="B8" s="71">
        <v>0.25</v>
      </c>
    </row>
    <row r="9" spans="1:4" x14ac:dyDescent="0.75">
      <c r="A9" s="70" t="s">
        <v>11</v>
      </c>
      <c r="B9" s="71">
        <v>0.5</v>
      </c>
    </row>
    <row r="12" spans="1:4" x14ac:dyDescent="0.75">
      <c r="A12" s="49" t="s">
        <v>44</v>
      </c>
      <c r="B12" s="37"/>
    </row>
    <row r="13" spans="1:4" x14ac:dyDescent="0.75">
      <c r="A13" s="70" t="s">
        <v>43</v>
      </c>
      <c r="B13" s="37"/>
    </row>
    <row r="14" spans="1:4" x14ac:dyDescent="0.75">
      <c r="A14" s="70" t="s">
        <v>46</v>
      </c>
      <c r="B14" s="37"/>
    </row>
    <row r="17" spans="1:11" x14ac:dyDescent="0.75">
      <c r="A17" s="56" t="str">
        <f>CONCATENATE("Version ",'Change Log'!$B$3," – © 2016-",YEAR('Change Log'!$A$3),IF('Change Log'!$C$3="William W. Davis",", William W. Davis, MSPM, PMP",CONCATENATE(", original copyright holder is William W. Davis, MSPM, PMP; later modified by ",'Change Log'!$C$3)))</f>
        <v>Version 1.4 – © 2016-2022, William W. Davis, MSPM, PMP</v>
      </c>
      <c r="B17" s="12"/>
      <c r="C17" s="3"/>
      <c r="D17" s="3"/>
      <c r="E17" s="3"/>
      <c r="F17" s="3"/>
      <c r="G17" s="2"/>
      <c r="H17" s="3"/>
      <c r="I17" s="3"/>
      <c r="J17" s="3"/>
      <c r="K17" s="3"/>
    </row>
    <row r="18" spans="1:11" x14ac:dyDescent="0.75">
      <c r="A18" s="90" t="s">
        <v>53</v>
      </c>
      <c r="B18" s="90"/>
      <c r="C18" s="90"/>
      <c r="D18" s="90"/>
      <c r="E18" s="90"/>
      <c r="F18" s="90"/>
      <c r="G18" s="90"/>
      <c r="H18" s="90"/>
      <c r="I18" s="52"/>
      <c r="J18" s="52"/>
      <c r="K18" s="52"/>
    </row>
    <row r="19" spans="1:11" x14ac:dyDescent="0.75">
      <c r="A19" s="90" t="s">
        <v>54</v>
      </c>
      <c r="B19" s="90"/>
      <c r="C19" s="90"/>
      <c r="D19" s="90"/>
      <c r="E19" s="90"/>
      <c r="F19" s="90"/>
      <c r="G19" s="54"/>
      <c r="H19" s="52"/>
      <c r="I19" s="52"/>
      <c r="J19" s="52"/>
      <c r="K19" s="52"/>
    </row>
    <row r="20" spans="1:11" x14ac:dyDescent="0.75">
      <c r="A20" s="90" t="s">
        <v>55</v>
      </c>
      <c r="B20" s="90"/>
      <c r="C20" s="90"/>
      <c r="D20" s="90"/>
      <c r="E20" s="90"/>
      <c r="F20" s="54"/>
      <c r="G20" s="54"/>
      <c r="H20" s="52"/>
      <c r="I20" s="52"/>
      <c r="J20" s="52"/>
      <c r="K20" s="52"/>
    </row>
    <row r="21" spans="1:11" x14ac:dyDescent="0.75">
      <c r="A21" s="90" t="s">
        <v>56</v>
      </c>
      <c r="B21" s="90"/>
      <c r="C21" s="90"/>
      <c r="D21" s="90"/>
      <c r="E21" s="90"/>
      <c r="F21" s="90"/>
      <c r="G21" s="54"/>
      <c r="H21" s="52"/>
      <c r="I21" s="52"/>
      <c r="J21" s="52"/>
      <c r="K21" s="52"/>
    </row>
    <row r="22" spans="1:11" x14ac:dyDescent="0.75">
      <c r="A22" s="90" t="s">
        <v>584</v>
      </c>
      <c r="B22" s="90"/>
      <c r="C22" s="90"/>
      <c r="D22" s="90"/>
      <c r="E22" s="90"/>
      <c r="F22" s="90"/>
      <c r="G22" s="90"/>
      <c r="H22" s="90"/>
      <c r="I22" s="90"/>
      <c r="J22" s="90"/>
      <c r="K22" s="90"/>
    </row>
    <row r="23" spans="1:11" x14ac:dyDescent="0.75">
      <c r="A23" s="55" t="s">
        <v>57</v>
      </c>
      <c r="B23" s="54"/>
      <c r="C23" s="54"/>
      <c r="D23" s="54"/>
      <c r="E23" s="54"/>
      <c r="F23" s="54"/>
      <c r="G23" s="54"/>
      <c r="H23" s="52"/>
      <c r="I23" s="52"/>
      <c r="J23" s="52"/>
      <c r="K23" s="52"/>
    </row>
    <row r="24" spans="1:11" x14ac:dyDescent="0.75">
      <c r="A24" s="55" t="s">
        <v>58</v>
      </c>
      <c r="B24" s="54"/>
      <c r="C24" s="54"/>
      <c r="D24" s="54"/>
      <c r="E24" s="54"/>
      <c r="F24" s="54"/>
      <c r="G24" s="54"/>
      <c r="H24" s="52"/>
      <c r="I24" s="52"/>
      <c r="J24" s="52"/>
      <c r="K24" s="52"/>
    </row>
    <row r="25" spans="1:11" x14ac:dyDescent="0.75">
      <c r="A25" s="55" t="s">
        <v>59</v>
      </c>
      <c r="B25" s="54"/>
      <c r="C25" s="54"/>
      <c r="D25" s="54"/>
      <c r="E25" s="54"/>
      <c r="F25" s="54"/>
      <c r="G25" s="54"/>
      <c r="H25" s="52"/>
      <c r="I25" s="52"/>
      <c r="J25" s="52"/>
      <c r="K25" s="52"/>
    </row>
    <row r="26" spans="1:11" x14ac:dyDescent="0.75">
      <c r="A26" s="55" t="s">
        <v>578</v>
      </c>
      <c r="B26" s="54"/>
      <c r="C26" s="54"/>
      <c r="D26" s="54"/>
      <c r="E26" s="54"/>
      <c r="F26" s="54"/>
      <c r="G26" s="54"/>
      <c r="H26" s="52"/>
      <c r="I26" s="52"/>
      <c r="J26" s="52"/>
      <c r="K26" s="52"/>
    </row>
    <row r="27" spans="1:11" x14ac:dyDescent="0.75">
      <c r="A27" s="55" t="s">
        <v>60</v>
      </c>
      <c r="B27" s="54"/>
      <c r="C27" s="54"/>
      <c r="D27" s="54"/>
      <c r="E27" s="54"/>
      <c r="F27" s="54"/>
      <c r="G27" s="54"/>
      <c r="H27" s="52"/>
      <c r="I27" s="52"/>
      <c r="J27" s="52"/>
      <c r="K27" s="52"/>
    </row>
    <row r="28" spans="1:11" x14ac:dyDescent="0.75">
      <c r="A28" s="55" t="s">
        <v>61</v>
      </c>
      <c r="B28" s="54"/>
      <c r="C28" s="54"/>
      <c r="D28" s="54"/>
      <c r="E28" s="54"/>
      <c r="F28" s="54"/>
      <c r="G28" s="54"/>
      <c r="H28" s="52"/>
      <c r="I28" s="52"/>
      <c r="J28" s="52"/>
      <c r="K28" s="52"/>
    </row>
    <row r="29" spans="1:11" x14ac:dyDescent="0.75">
      <c r="A29" s="55"/>
      <c r="B29" s="54"/>
      <c r="C29" s="54"/>
      <c r="D29" s="54"/>
      <c r="E29" s="54"/>
      <c r="F29" s="54"/>
      <c r="G29" s="54"/>
      <c r="H29" s="52"/>
      <c r="I29" s="52"/>
      <c r="J29" s="52"/>
      <c r="K29" s="52"/>
    </row>
    <row r="30" spans="1:11" x14ac:dyDescent="0.75">
      <c r="A30" s="55" t="s">
        <v>62</v>
      </c>
      <c r="B30" s="54"/>
      <c r="C30" s="54"/>
      <c r="D30" s="54"/>
      <c r="E30" s="54"/>
      <c r="F30" s="54"/>
      <c r="G30" s="54"/>
      <c r="H30" s="52"/>
      <c r="I30" s="52"/>
      <c r="J30" s="52"/>
      <c r="K30" s="52"/>
    </row>
    <row r="31" spans="1:11" x14ac:dyDescent="0.75">
      <c r="A31" s="55" t="s">
        <v>63</v>
      </c>
      <c r="B31" s="54"/>
      <c r="C31" s="54"/>
      <c r="D31" s="54"/>
      <c r="E31" s="54"/>
      <c r="F31" s="54"/>
      <c r="G31" s="54"/>
      <c r="H31" s="52"/>
      <c r="I31" s="52"/>
      <c r="J31" s="52"/>
      <c r="K31" s="52"/>
    </row>
    <row r="32" spans="1:11" x14ac:dyDescent="0.75">
      <c r="A32" s="89" t="s">
        <v>64</v>
      </c>
      <c r="B32" s="89"/>
      <c r="C32" s="89"/>
      <c r="D32" s="89"/>
      <c r="E32" s="89"/>
      <c r="F32" s="89"/>
      <c r="G32" s="54"/>
      <c r="H32" s="52"/>
      <c r="I32" s="52"/>
      <c r="J32" s="52"/>
      <c r="K32" s="52"/>
    </row>
  </sheetData>
  <mergeCells count="6">
    <mergeCell ref="A18:H18"/>
    <mergeCell ref="A19:F19"/>
    <mergeCell ref="A20:E20"/>
    <mergeCell ref="A21:F21"/>
    <mergeCell ref="A22:K22"/>
    <mergeCell ref="A32:F32"/>
  </mergeCells>
  <hyperlinks>
    <hyperlink ref="A19" r:id="rId1" xr:uid="{C0EB55FA-946C-4C9A-A421-D2565B455255}"/>
    <hyperlink ref="A18" r:id="rId2" display="Download more FREE Statistical PERT templates at https://www.statisticalpert.com" xr:uid="{DEBB588D-953C-4349-B3DE-0078B829E21D}"/>
    <hyperlink ref="A20" r:id="rId3" xr:uid="{F431D436-03D8-4241-A3BD-B86703BF75AD}"/>
    <hyperlink ref="A22" r:id="rId4" display="Follow Statistical PERT on Twitter to learn when new updates are released" xr:uid="{0F544ADC-63FC-49FD-AD61-135E075FFC1B}"/>
    <hyperlink ref="A21" r:id="rId5" display="Connect with me on LinkedIn" xr:uid="{67B1408E-9E5E-47C9-88B8-F21241E52416}"/>
    <hyperlink ref="A32" r:id="rId6" xr:uid="{26B704F0-E834-47ED-9B7A-464988D7DB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showGridLines="0" workbookViewId="0">
      <selection activeCell="A3" sqref="A3"/>
    </sheetView>
  </sheetViews>
  <sheetFormatPr defaultRowHeight="14.75" x14ac:dyDescent="0.75"/>
  <cols>
    <col min="1" max="1" width="11.7265625" style="17" customWidth="1"/>
    <col min="2" max="2" width="10.54296875" style="18" customWidth="1"/>
    <col min="3" max="3" width="18.6328125" style="18" customWidth="1"/>
    <col min="4" max="4" width="126.86328125" style="19" customWidth="1"/>
  </cols>
  <sheetData>
    <row r="1" spans="1:4" s="37" customFormat="1" ht="24.95" customHeight="1" x14ac:dyDescent="0.75">
      <c r="A1" s="74" t="s">
        <v>585</v>
      </c>
      <c r="B1" s="75"/>
      <c r="C1" s="75"/>
      <c r="D1" s="76"/>
    </row>
    <row r="2" spans="1:4" x14ac:dyDescent="0.75">
      <c r="A2" s="14" t="s">
        <v>591</v>
      </c>
      <c r="B2" s="15" t="s">
        <v>2</v>
      </c>
      <c r="C2" s="15" t="s">
        <v>592</v>
      </c>
      <c r="D2" s="16" t="s">
        <v>3</v>
      </c>
    </row>
    <row r="3" spans="1:4" x14ac:dyDescent="0.75">
      <c r="A3" s="93">
        <v>44562</v>
      </c>
      <c r="B3" s="94" t="s">
        <v>590</v>
      </c>
      <c r="C3" s="94" t="s">
        <v>593</v>
      </c>
      <c r="D3" s="70" t="s">
        <v>594</v>
      </c>
    </row>
    <row r="4" spans="1:4" s="37" customFormat="1" x14ac:dyDescent="0.75">
      <c r="A4" s="95" t="s">
        <v>595</v>
      </c>
      <c r="B4" s="91"/>
      <c r="C4" s="91"/>
      <c r="D4" s="92"/>
    </row>
    <row r="5" spans="1:4" s="37" customFormat="1" x14ac:dyDescent="0.75">
      <c r="A5" s="65">
        <v>44562</v>
      </c>
      <c r="B5" s="66" t="s">
        <v>590</v>
      </c>
      <c r="C5" s="66" t="s">
        <v>593</v>
      </c>
      <c r="D5" s="67" t="s">
        <v>594</v>
      </c>
    </row>
    <row r="6" spans="1:4" s="37" customFormat="1" x14ac:dyDescent="0.75">
      <c r="A6" s="65">
        <v>44021</v>
      </c>
      <c r="B6" s="66" t="s">
        <v>588</v>
      </c>
      <c r="C6" s="66" t="s">
        <v>593</v>
      </c>
      <c r="D6" s="67" t="s">
        <v>589</v>
      </c>
    </row>
    <row r="7" spans="1:4" s="37" customFormat="1" x14ac:dyDescent="0.75">
      <c r="A7" s="65">
        <v>43952</v>
      </c>
      <c r="B7" s="66" t="s">
        <v>583</v>
      </c>
      <c r="C7" s="66" t="s">
        <v>593</v>
      </c>
      <c r="D7" s="67" t="s">
        <v>582</v>
      </c>
    </row>
    <row r="8" spans="1:4" s="37" customFormat="1" x14ac:dyDescent="0.75">
      <c r="A8" s="65">
        <v>43736</v>
      </c>
      <c r="B8" s="66" t="s">
        <v>581</v>
      </c>
      <c r="C8" s="66" t="s">
        <v>593</v>
      </c>
      <c r="D8" s="67" t="s">
        <v>582</v>
      </c>
    </row>
    <row r="9" spans="1:4" s="37" customFormat="1" x14ac:dyDescent="0.75">
      <c r="A9" s="65">
        <v>43647</v>
      </c>
      <c r="B9" s="66" t="s">
        <v>51</v>
      </c>
      <c r="C9" s="66" t="s">
        <v>593</v>
      </c>
      <c r="D9" s="67" t="s">
        <v>579</v>
      </c>
    </row>
    <row r="10" spans="1:4" s="37" customFormat="1" x14ac:dyDescent="0.75">
      <c r="A10" s="65">
        <v>42597</v>
      </c>
      <c r="B10" s="66" t="s">
        <v>52</v>
      </c>
      <c r="C10" s="66" t="s">
        <v>593</v>
      </c>
      <c r="D10" s="67" t="s">
        <v>45</v>
      </c>
    </row>
    <row r="11" spans="1:4" x14ac:dyDescent="0.75">
      <c r="A11" s="65">
        <v>42596</v>
      </c>
      <c r="B11" s="66" t="s">
        <v>5</v>
      </c>
      <c r="C11" s="66" t="s">
        <v>593</v>
      </c>
      <c r="D11" s="67" t="s">
        <v>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showRowColHeaders="0" workbookViewId="0"/>
  </sheetViews>
  <sheetFormatPr defaultColWidth="9.1328125" defaultRowHeight="14.75" x14ac:dyDescent="0.75"/>
  <cols>
    <col min="1" max="16384" width="9.1328125" style="37"/>
  </cols>
  <sheetData>
    <row r="1" spans="1:1" x14ac:dyDescent="0.75">
      <c r="A1" s="57" t="s">
        <v>65</v>
      </c>
    </row>
    <row r="2" spans="1:1" x14ac:dyDescent="0.75">
      <c r="A2" s="57" t="s">
        <v>66</v>
      </c>
    </row>
    <row r="3" spans="1:1" x14ac:dyDescent="0.75">
      <c r="A3" s="57"/>
    </row>
    <row r="4" spans="1:1" x14ac:dyDescent="0.75">
      <c r="A4" s="57" t="s">
        <v>67</v>
      </c>
    </row>
    <row r="5" spans="1:1" x14ac:dyDescent="0.75">
      <c r="A5" s="57" t="s">
        <v>68</v>
      </c>
    </row>
    <row r="6" spans="1:1" x14ac:dyDescent="0.75">
      <c r="A6" s="57" t="s">
        <v>69</v>
      </c>
    </row>
    <row r="7" spans="1:1" x14ac:dyDescent="0.75">
      <c r="A7" s="57"/>
    </row>
    <row r="8" spans="1:1" x14ac:dyDescent="0.75">
      <c r="A8" s="57" t="s">
        <v>70</v>
      </c>
    </row>
    <row r="9" spans="1:1" x14ac:dyDescent="0.75">
      <c r="A9" s="57"/>
    </row>
    <row r="10" spans="1:1" x14ac:dyDescent="0.75">
      <c r="A10" s="57" t="s">
        <v>71</v>
      </c>
    </row>
    <row r="11" spans="1:1" x14ac:dyDescent="0.75">
      <c r="A11" s="57" t="s">
        <v>72</v>
      </c>
    </row>
    <row r="12" spans="1:1" x14ac:dyDescent="0.75">
      <c r="A12" s="57"/>
    </row>
    <row r="13" spans="1:1" x14ac:dyDescent="0.75">
      <c r="A13" s="57" t="s">
        <v>73</v>
      </c>
    </row>
    <row r="14" spans="1:1" x14ac:dyDescent="0.75">
      <c r="A14" s="57" t="s">
        <v>74</v>
      </c>
    </row>
    <row r="15" spans="1:1" x14ac:dyDescent="0.75">
      <c r="A15" s="57" t="s">
        <v>75</v>
      </c>
    </row>
    <row r="16" spans="1:1" x14ac:dyDescent="0.75">
      <c r="A16" s="57" t="s">
        <v>76</v>
      </c>
    </row>
    <row r="17" spans="1:1" x14ac:dyDescent="0.75">
      <c r="A17" s="57" t="s">
        <v>77</v>
      </c>
    </row>
    <row r="18" spans="1:1" x14ac:dyDescent="0.75">
      <c r="A18" s="57" t="s">
        <v>78</v>
      </c>
    </row>
    <row r="19" spans="1:1" x14ac:dyDescent="0.75">
      <c r="A19" s="57" t="s">
        <v>79</v>
      </c>
    </row>
    <row r="20" spans="1:1" x14ac:dyDescent="0.75">
      <c r="A20" s="57" t="s">
        <v>80</v>
      </c>
    </row>
    <row r="21" spans="1:1" x14ac:dyDescent="0.75">
      <c r="A21" s="57"/>
    </row>
    <row r="22" spans="1:1" x14ac:dyDescent="0.75">
      <c r="A22" s="57" t="s">
        <v>81</v>
      </c>
    </row>
    <row r="23" spans="1:1" x14ac:dyDescent="0.75">
      <c r="A23" s="57" t="s">
        <v>82</v>
      </c>
    </row>
    <row r="24" spans="1:1" x14ac:dyDescent="0.75">
      <c r="A24" s="57" t="s">
        <v>83</v>
      </c>
    </row>
    <row r="25" spans="1:1" x14ac:dyDescent="0.75">
      <c r="A25" s="57" t="s">
        <v>84</v>
      </c>
    </row>
    <row r="26" spans="1:1" x14ac:dyDescent="0.75">
      <c r="A26" s="57" t="s">
        <v>85</v>
      </c>
    </row>
    <row r="27" spans="1:1" x14ac:dyDescent="0.75">
      <c r="A27" s="57" t="s">
        <v>86</v>
      </c>
    </row>
    <row r="28" spans="1:1" x14ac:dyDescent="0.75">
      <c r="A28" s="57"/>
    </row>
    <row r="29" spans="1:1" x14ac:dyDescent="0.75">
      <c r="A29" s="57" t="s">
        <v>87</v>
      </c>
    </row>
    <row r="30" spans="1:1" x14ac:dyDescent="0.75">
      <c r="A30" s="57" t="s">
        <v>88</v>
      </c>
    </row>
    <row r="31" spans="1:1" x14ac:dyDescent="0.75">
      <c r="A31" s="57" t="s">
        <v>89</v>
      </c>
    </row>
    <row r="32" spans="1:1" x14ac:dyDescent="0.75">
      <c r="A32" s="57" t="s">
        <v>90</v>
      </c>
    </row>
    <row r="33" spans="1:1" x14ac:dyDescent="0.75">
      <c r="A33" s="57"/>
    </row>
    <row r="34" spans="1:1" x14ac:dyDescent="0.75">
      <c r="A34" s="57" t="s">
        <v>91</v>
      </c>
    </row>
    <row r="35" spans="1:1" x14ac:dyDescent="0.75">
      <c r="A35" s="57" t="s">
        <v>92</v>
      </c>
    </row>
    <row r="36" spans="1:1" x14ac:dyDescent="0.75">
      <c r="A36" s="57" t="s">
        <v>93</v>
      </c>
    </row>
    <row r="37" spans="1:1" x14ac:dyDescent="0.75">
      <c r="A37" s="57" t="s">
        <v>94</v>
      </c>
    </row>
    <row r="38" spans="1:1" x14ac:dyDescent="0.75">
      <c r="A38" s="57" t="s">
        <v>95</v>
      </c>
    </row>
    <row r="39" spans="1:1" x14ac:dyDescent="0.75">
      <c r="A39" s="57"/>
    </row>
    <row r="40" spans="1:1" x14ac:dyDescent="0.75">
      <c r="A40" s="57" t="s">
        <v>96</v>
      </c>
    </row>
    <row r="41" spans="1:1" x14ac:dyDescent="0.75">
      <c r="A41" s="57" t="s">
        <v>97</v>
      </c>
    </row>
    <row r="42" spans="1:1" x14ac:dyDescent="0.75">
      <c r="A42" s="57" t="s">
        <v>98</v>
      </c>
    </row>
    <row r="43" spans="1:1" x14ac:dyDescent="0.75">
      <c r="A43" s="57"/>
    </row>
    <row r="44" spans="1:1" x14ac:dyDescent="0.75">
      <c r="A44" s="57" t="s">
        <v>99</v>
      </c>
    </row>
    <row r="45" spans="1:1" x14ac:dyDescent="0.75">
      <c r="A45" s="57" t="s">
        <v>100</v>
      </c>
    </row>
    <row r="46" spans="1:1" x14ac:dyDescent="0.75">
      <c r="A46" s="57" t="s">
        <v>101</v>
      </c>
    </row>
    <row r="47" spans="1:1" x14ac:dyDescent="0.75">
      <c r="A47" s="57" t="s">
        <v>102</v>
      </c>
    </row>
    <row r="48" spans="1:1" x14ac:dyDescent="0.75">
      <c r="A48" s="57" t="s">
        <v>103</v>
      </c>
    </row>
    <row r="49" spans="1:1" x14ac:dyDescent="0.75">
      <c r="A49" s="57"/>
    </row>
    <row r="50" spans="1:1" x14ac:dyDescent="0.75">
      <c r="A50" s="57" t="s">
        <v>104</v>
      </c>
    </row>
    <row r="51" spans="1:1" x14ac:dyDescent="0.75">
      <c r="A51" s="57" t="s">
        <v>105</v>
      </c>
    </row>
    <row r="52" spans="1:1" x14ac:dyDescent="0.75">
      <c r="A52" s="57" t="s">
        <v>106</v>
      </c>
    </row>
    <row r="53" spans="1:1" x14ac:dyDescent="0.75">
      <c r="A53" s="57" t="s">
        <v>107</v>
      </c>
    </row>
    <row r="54" spans="1:1" x14ac:dyDescent="0.75">
      <c r="A54" s="57" t="s">
        <v>108</v>
      </c>
    </row>
    <row r="55" spans="1:1" x14ac:dyDescent="0.75">
      <c r="A55" s="57" t="s">
        <v>109</v>
      </c>
    </row>
    <row r="56" spans="1:1" x14ac:dyDescent="0.75">
      <c r="A56" s="57" t="s">
        <v>110</v>
      </c>
    </row>
    <row r="57" spans="1:1" x14ac:dyDescent="0.75">
      <c r="A57" s="57" t="s">
        <v>111</v>
      </c>
    </row>
    <row r="58" spans="1:1" x14ac:dyDescent="0.75">
      <c r="A58" s="57" t="s">
        <v>112</v>
      </c>
    </row>
    <row r="59" spans="1:1" x14ac:dyDescent="0.75">
      <c r="A59" s="57" t="s">
        <v>113</v>
      </c>
    </row>
    <row r="60" spans="1:1" x14ac:dyDescent="0.75">
      <c r="A60" s="57"/>
    </row>
    <row r="61" spans="1:1" x14ac:dyDescent="0.75">
      <c r="A61" s="57" t="s">
        <v>114</v>
      </c>
    </row>
    <row r="62" spans="1:1" x14ac:dyDescent="0.75">
      <c r="A62" s="57" t="s">
        <v>115</v>
      </c>
    </row>
    <row r="63" spans="1:1" x14ac:dyDescent="0.75">
      <c r="A63" s="57" t="s">
        <v>116</v>
      </c>
    </row>
    <row r="64" spans="1:1" x14ac:dyDescent="0.75">
      <c r="A64" s="57" t="s">
        <v>117</v>
      </c>
    </row>
    <row r="65" spans="1:1" x14ac:dyDescent="0.75">
      <c r="A65" s="57" t="s">
        <v>118</v>
      </c>
    </row>
    <row r="66" spans="1:1" x14ac:dyDescent="0.75">
      <c r="A66" s="57" t="s">
        <v>119</v>
      </c>
    </row>
    <row r="67" spans="1:1" x14ac:dyDescent="0.75">
      <c r="A67" s="57"/>
    </row>
    <row r="68" spans="1:1" x14ac:dyDescent="0.75">
      <c r="A68" s="57" t="s">
        <v>120</v>
      </c>
    </row>
    <row r="69" spans="1:1" x14ac:dyDescent="0.75">
      <c r="A69" s="57" t="s">
        <v>121</v>
      </c>
    </row>
    <row r="70" spans="1:1" x14ac:dyDescent="0.75">
      <c r="A70" s="57"/>
    </row>
    <row r="71" spans="1:1" x14ac:dyDescent="0.75">
      <c r="A71" s="57" t="s">
        <v>122</v>
      </c>
    </row>
    <row r="72" spans="1:1" x14ac:dyDescent="0.75">
      <c r="A72" s="57"/>
    </row>
    <row r="73" spans="1:1" x14ac:dyDescent="0.75">
      <c r="A73" s="57" t="s">
        <v>123</v>
      </c>
    </row>
    <row r="74" spans="1:1" x14ac:dyDescent="0.75">
      <c r="A74" s="57"/>
    </row>
    <row r="75" spans="1:1" x14ac:dyDescent="0.75">
      <c r="A75" s="57" t="s">
        <v>124</v>
      </c>
    </row>
    <row r="76" spans="1:1" x14ac:dyDescent="0.75">
      <c r="A76" s="57"/>
    </row>
    <row r="77" spans="1:1" x14ac:dyDescent="0.75">
      <c r="A77" s="57" t="s">
        <v>125</v>
      </c>
    </row>
    <row r="78" spans="1:1" x14ac:dyDescent="0.75">
      <c r="A78" s="57" t="s">
        <v>126</v>
      </c>
    </row>
    <row r="79" spans="1:1" x14ac:dyDescent="0.75">
      <c r="A79" s="57"/>
    </row>
    <row r="80" spans="1:1" x14ac:dyDescent="0.75">
      <c r="A80" s="57" t="s">
        <v>127</v>
      </c>
    </row>
    <row r="81" spans="1:1" x14ac:dyDescent="0.75">
      <c r="A81" s="57" t="s">
        <v>128</v>
      </c>
    </row>
    <row r="82" spans="1:1" x14ac:dyDescent="0.75">
      <c r="A82" s="57" t="s">
        <v>129</v>
      </c>
    </row>
    <row r="83" spans="1:1" x14ac:dyDescent="0.75">
      <c r="A83" s="57"/>
    </row>
    <row r="84" spans="1:1" x14ac:dyDescent="0.75">
      <c r="A84" s="57" t="s">
        <v>130</v>
      </c>
    </row>
    <row r="85" spans="1:1" x14ac:dyDescent="0.75">
      <c r="A85" s="57" t="s">
        <v>131</v>
      </c>
    </row>
    <row r="86" spans="1:1" x14ac:dyDescent="0.75">
      <c r="A86" s="57" t="s">
        <v>132</v>
      </c>
    </row>
    <row r="87" spans="1:1" x14ac:dyDescent="0.75">
      <c r="A87" s="57" t="s">
        <v>133</v>
      </c>
    </row>
    <row r="88" spans="1:1" x14ac:dyDescent="0.75">
      <c r="A88" s="57"/>
    </row>
    <row r="89" spans="1:1" x14ac:dyDescent="0.75">
      <c r="A89" s="57" t="s">
        <v>134</v>
      </c>
    </row>
    <row r="90" spans="1:1" x14ac:dyDescent="0.75">
      <c r="A90" s="57" t="s">
        <v>135</v>
      </c>
    </row>
    <row r="91" spans="1:1" x14ac:dyDescent="0.75">
      <c r="A91" s="57"/>
    </row>
    <row r="92" spans="1:1" x14ac:dyDescent="0.75">
      <c r="A92" s="57" t="s">
        <v>136</v>
      </c>
    </row>
    <row r="93" spans="1:1" x14ac:dyDescent="0.75">
      <c r="A93" s="57" t="s">
        <v>137</v>
      </c>
    </row>
    <row r="94" spans="1:1" x14ac:dyDescent="0.75">
      <c r="A94" s="57" t="s">
        <v>138</v>
      </c>
    </row>
    <row r="95" spans="1:1" x14ac:dyDescent="0.75">
      <c r="A95" s="57" t="s">
        <v>139</v>
      </c>
    </row>
    <row r="96" spans="1:1" x14ac:dyDescent="0.75">
      <c r="A96" s="57" t="s">
        <v>140</v>
      </c>
    </row>
    <row r="97" spans="1:1" x14ac:dyDescent="0.75">
      <c r="A97" s="57" t="s">
        <v>141</v>
      </c>
    </row>
    <row r="98" spans="1:1" x14ac:dyDescent="0.75">
      <c r="A98" s="57"/>
    </row>
    <row r="99" spans="1:1" x14ac:dyDescent="0.75">
      <c r="A99" s="57" t="s">
        <v>142</v>
      </c>
    </row>
    <row r="100" spans="1:1" x14ac:dyDescent="0.75">
      <c r="A100" s="57" t="s">
        <v>143</v>
      </c>
    </row>
    <row r="101" spans="1:1" x14ac:dyDescent="0.75">
      <c r="A101" s="57" t="s">
        <v>144</v>
      </c>
    </row>
    <row r="102" spans="1:1" x14ac:dyDescent="0.75">
      <c r="A102" s="57"/>
    </row>
    <row r="103" spans="1:1" x14ac:dyDescent="0.75">
      <c r="A103" s="57" t="s">
        <v>145</v>
      </c>
    </row>
    <row r="104" spans="1:1" x14ac:dyDescent="0.75">
      <c r="A104" s="57" t="s">
        <v>146</v>
      </c>
    </row>
    <row r="105" spans="1:1" x14ac:dyDescent="0.75">
      <c r="A105" s="57" t="s">
        <v>147</v>
      </c>
    </row>
    <row r="106" spans="1:1" x14ac:dyDescent="0.75">
      <c r="A106" s="57" t="s">
        <v>148</v>
      </c>
    </row>
    <row r="107" spans="1:1" x14ac:dyDescent="0.75">
      <c r="A107" s="57" t="s">
        <v>149</v>
      </c>
    </row>
    <row r="108" spans="1:1" x14ac:dyDescent="0.75">
      <c r="A108" s="57" t="s">
        <v>150</v>
      </c>
    </row>
    <row r="109" spans="1:1" x14ac:dyDescent="0.75">
      <c r="A109" s="57" t="s">
        <v>151</v>
      </c>
    </row>
    <row r="110" spans="1:1" x14ac:dyDescent="0.75">
      <c r="A110" s="57" t="s">
        <v>152</v>
      </c>
    </row>
    <row r="111" spans="1:1" x14ac:dyDescent="0.75">
      <c r="A111" s="57"/>
    </row>
    <row r="112" spans="1:1" x14ac:dyDescent="0.75">
      <c r="A112" s="57" t="s">
        <v>153</v>
      </c>
    </row>
    <row r="113" spans="1:1" x14ac:dyDescent="0.75">
      <c r="A113" s="57"/>
    </row>
    <row r="114" spans="1:1" x14ac:dyDescent="0.75">
      <c r="A114" s="57" t="s">
        <v>154</v>
      </c>
    </row>
    <row r="115" spans="1:1" x14ac:dyDescent="0.75">
      <c r="A115" s="57" t="s">
        <v>155</v>
      </c>
    </row>
    <row r="116" spans="1:1" x14ac:dyDescent="0.75">
      <c r="A116" s="57" t="s">
        <v>156</v>
      </c>
    </row>
    <row r="117" spans="1:1" x14ac:dyDescent="0.75">
      <c r="A117" s="57"/>
    </row>
    <row r="118" spans="1:1" x14ac:dyDescent="0.75">
      <c r="A118" s="57" t="s">
        <v>157</v>
      </c>
    </row>
    <row r="119" spans="1:1" x14ac:dyDescent="0.75">
      <c r="A119" s="57" t="s">
        <v>158</v>
      </c>
    </row>
    <row r="120" spans="1:1" x14ac:dyDescent="0.75">
      <c r="A120" s="57" t="s">
        <v>159</v>
      </c>
    </row>
    <row r="121" spans="1:1" x14ac:dyDescent="0.75">
      <c r="A121" s="57" t="s">
        <v>160</v>
      </c>
    </row>
    <row r="122" spans="1:1" x14ac:dyDescent="0.75">
      <c r="A122" s="57"/>
    </row>
    <row r="123" spans="1:1" x14ac:dyDescent="0.75">
      <c r="A123" s="57" t="s">
        <v>161</v>
      </c>
    </row>
    <row r="124" spans="1:1" x14ac:dyDescent="0.75">
      <c r="A124" s="57" t="s">
        <v>162</v>
      </c>
    </row>
    <row r="125" spans="1:1" x14ac:dyDescent="0.75">
      <c r="A125" s="57" t="s">
        <v>163</v>
      </c>
    </row>
    <row r="126" spans="1:1" x14ac:dyDescent="0.75">
      <c r="A126" s="57" t="s">
        <v>164</v>
      </c>
    </row>
    <row r="127" spans="1:1" x14ac:dyDescent="0.75">
      <c r="A127" s="57" t="s">
        <v>165</v>
      </c>
    </row>
    <row r="128" spans="1:1" x14ac:dyDescent="0.75">
      <c r="A128" s="57" t="s">
        <v>166</v>
      </c>
    </row>
    <row r="129" spans="1:1" x14ac:dyDescent="0.75">
      <c r="A129" s="57" t="s">
        <v>167</v>
      </c>
    </row>
    <row r="130" spans="1:1" x14ac:dyDescent="0.75">
      <c r="A130" s="57" t="s">
        <v>168</v>
      </c>
    </row>
    <row r="131" spans="1:1" x14ac:dyDescent="0.75">
      <c r="A131" s="57" t="s">
        <v>169</v>
      </c>
    </row>
    <row r="132" spans="1:1" x14ac:dyDescent="0.75">
      <c r="A132" s="57" t="s">
        <v>170</v>
      </c>
    </row>
    <row r="133" spans="1:1" x14ac:dyDescent="0.75">
      <c r="A133" s="57"/>
    </row>
    <row r="134" spans="1:1" x14ac:dyDescent="0.75">
      <c r="A134" s="57" t="s">
        <v>171</v>
      </c>
    </row>
    <row r="135" spans="1:1" x14ac:dyDescent="0.75">
      <c r="A135" s="57" t="s">
        <v>172</v>
      </c>
    </row>
    <row r="136" spans="1:1" x14ac:dyDescent="0.75">
      <c r="A136" s="57" t="s">
        <v>173</v>
      </c>
    </row>
    <row r="137" spans="1:1" x14ac:dyDescent="0.75">
      <c r="A137" s="57" t="s">
        <v>174</v>
      </c>
    </row>
    <row r="138" spans="1:1" x14ac:dyDescent="0.75">
      <c r="A138" s="57" t="s">
        <v>175</v>
      </c>
    </row>
    <row r="139" spans="1:1" x14ac:dyDescent="0.75">
      <c r="A139" s="57" t="s">
        <v>176</v>
      </c>
    </row>
    <row r="140" spans="1:1" x14ac:dyDescent="0.75">
      <c r="A140" s="57" t="s">
        <v>177</v>
      </c>
    </row>
    <row r="141" spans="1:1" x14ac:dyDescent="0.75">
      <c r="A141" s="57" t="s">
        <v>178</v>
      </c>
    </row>
    <row r="142" spans="1:1" x14ac:dyDescent="0.75">
      <c r="A142" s="57" t="s">
        <v>179</v>
      </c>
    </row>
    <row r="143" spans="1:1" x14ac:dyDescent="0.75">
      <c r="A143" s="57" t="s">
        <v>180</v>
      </c>
    </row>
    <row r="144" spans="1:1" x14ac:dyDescent="0.75">
      <c r="A144" s="57" t="s">
        <v>181</v>
      </c>
    </row>
    <row r="145" spans="1:1" x14ac:dyDescent="0.75">
      <c r="A145" s="57" t="s">
        <v>182</v>
      </c>
    </row>
    <row r="146" spans="1:1" x14ac:dyDescent="0.75">
      <c r="A146" s="57"/>
    </row>
    <row r="147" spans="1:1" x14ac:dyDescent="0.75">
      <c r="A147" s="57" t="s">
        <v>183</v>
      </c>
    </row>
    <row r="148" spans="1:1" x14ac:dyDescent="0.75">
      <c r="A148" s="57" t="s">
        <v>184</v>
      </c>
    </row>
    <row r="149" spans="1:1" x14ac:dyDescent="0.75">
      <c r="A149" s="57" t="s">
        <v>185</v>
      </c>
    </row>
    <row r="150" spans="1:1" x14ac:dyDescent="0.75">
      <c r="A150" s="57"/>
    </row>
    <row r="151" spans="1:1" x14ac:dyDescent="0.75">
      <c r="A151" s="57" t="s">
        <v>186</v>
      </c>
    </row>
    <row r="152" spans="1:1" x14ac:dyDescent="0.75">
      <c r="A152" s="57" t="s">
        <v>187</v>
      </c>
    </row>
    <row r="153" spans="1:1" x14ac:dyDescent="0.75">
      <c r="A153" s="57"/>
    </row>
    <row r="154" spans="1:1" x14ac:dyDescent="0.75">
      <c r="A154" s="57" t="s">
        <v>188</v>
      </c>
    </row>
    <row r="155" spans="1:1" x14ac:dyDescent="0.75">
      <c r="A155" s="57"/>
    </row>
    <row r="156" spans="1:1" x14ac:dyDescent="0.75">
      <c r="A156" s="57" t="s">
        <v>189</v>
      </c>
    </row>
    <row r="157" spans="1:1" x14ac:dyDescent="0.75">
      <c r="A157" s="57" t="s">
        <v>190</v>
      </c>
    </row>
    <row r="158" spans="1:1" x14ac:dyDescent="0.75">
      <c r="A158" s="57" t="s">
        <v>191</v>
      </c>
    </row>
    <row r="159" spans="1:1" x14ac:dyDescent="0.75">
      <c r="A159" s="57" t="s">
        <v>192</v>
      </c>
    </row>
    <row r="160" spans="1:1" x14ac:dyDescent="0.75">
      <c r="A160" s="57" t="s">
        <v>193</v>
      </c>
    </row>
    <row r="161" spans="1:1" x14ac:dyDescent="0.75">
      <c r="A161" s="57" t="s">
        <v>194</v>
      </c>
    </row>
    <row r="162" spans="1:1" x14ac:dyDescent="0.75">
      <c r="A162" s="57" t="s">
        <v>195</v>
      </c>
    </row>
    <row r="163" spans="1:1" x14ac:dyDescent="0.75">
      <c r="A163" s="57"/>
    </row>
    <row r="164" spans="1:1" x14ac:dyDescent="0.75">
      <c r="A164" s="57" t="s">
        <v>196</v>
      </c>
    </row>
    <row r="165" spans="1:1" x14ac:dyDescent="0.75">
      <c r="A165" s="57" t="s">
        <v>197</v>
      </c>
    </row>
    <row r="166" spans="1:1" x14ac:dyDescent="0.75">
      <c r="A166" s="57" t="s">
        <v>198</v>
      </c>
    </row>
    <row r="167" spans="1:1" x14ac:dyDescent="0.75">
      <c r="A167" s="57" t="s">
        <v>199</v>
      </c>
    </row>
    <row r="168" spans="1:1" x14ac:dyDescent="0.75">
      <c r="A168" s="57" t="s">
        <v>200</v>
      </c>
    </row>
    <row r="169" spans="1:1" x14ac:dyDescent="0.75">
      <c r="A169" s="57" t="s">
        <v>201</v>
      </c>
    </row>
    <row r="170" spans="1:1" x14ac:dyDescent="0.75">
      <c r="A170" s="57" t="s">
        <v>202</v>
      </c>
    </row>
    <row r="171" spans="1:1" x14ac:dyDescent="0.75">
      <c r="A171" s="57" t="s">
        <v>203</v>
      </c>
    </row>
    <row r="172" spans="1:1" x14ac:dyDescent="0.75">
      <c r="A172" s="57" t="s">
        <v>204</v>
      </c>
    </row>
    <row r="173" spans="1:1" x14ac:dyDescent="0.75">
      <c r="A173" s="57" t="s">
        <v>205</v>
      </c>
    </row>
    <row r="174" spans="1:1" x14ac:dyDescent="0.75">
      <c r="A174" s="57"/>
    </row>
    <row r="175" spans="1:1" x14ac:dyDescent="0.75">
      <c r="A175" s="57" t="s">
        <v>206</v>
      </c>
    </row>
    <row r="176" spans="1:1" x14ac:dyDescent="0.75">
      <c r="A176" s="57" t="s">
        <v>207</v>
      </c>
    </row>
    <row r="177" spans="1:1" x14ac:dyDescent="0.75">
      <c r="A177" s="57" t="s">
        <v>208</v>
      </c>
    </row>
    <row r="178" spans="1:1" x14ac:dyDescent="0.75">
      <c r="A178" s="57"/>
    </row>
    <row r="179" spans="1:1" x14ac:dyDescent="0.75">
      <c r="A179" s="57" t="s">
        <v>209</v>
      </c>
    </row>
    <row r="180" spans="1:1" x14ac:dyDescent="0.75">
      <c r="A180" s="57"/>
    </row>
    <row r="181" spans="1:1" x14ac:dyDescent="0.75">
      <c r="A181" s="57" t="s">
        <v>210</v>
      </c>
    </row>
    <row r="182" spans="1:1" x14ac:dyDescent="0.75">
      <c r="A182" s="57" t="s">
        <v>211</v>
      </c>
    </row>
    <row r="183" spans="1:1" x14ac:dyDescent="0.75">
      <c r="A183" s="57" t="s">
        <v>212</v>
      </c>
    </row>
    <row r="184" spans="1:1" x14ac:dyDescent="0.75">
      <c r="A184" s="57" t="s">
        <v>213</v>
      </c>
    </row>
    <row r="185" spans="1:1" x14ac:dyDescent="0.75">
      <c r="A185" s="57" t="s">
        <v>214</v>
      </c>
    </row>
    <row r="186" spans="1:1" x14ac:dyDescent="0.75">
      <c r="A186" s="57"/>
    </row>
    <row r="187" spans="1:1" x14ac:dyDescent="0.75">
      <c r="A187" s="57" t="s">
        <v>215</v>
      </c>
    </row>
    <row r="188" spans="1:1" x14ac:dyDescent="0.75">
      <c r="A188" s="57" t="s">
        <v>216</v>
      </c>
    </row>
    <row r="189" spans="1:1" x14ac:dyDescent="0.75">
      <c r="A189" s="57" t="s">
        <v>217</v>
      </c>
    </row>
    <row r="190" spans="1:1" x14ac:dyDescent="0.75">
      <c r="A190" s="57" t="s">
        <v>218</v>
      </c>
    </row>
    <row r="191" spans="1:1" x14ac:dyDescent="0.75">
      <c r="A191" s="57" t="s">
        <v>219</v>
      </c>
    </row>
    <row r="192" spans="1:1" x14ac:dyDescent="0.75">
      <c r="A192" s="57" t="s">
        <v>220</v>
      </c>
    </row>
    <row r="193" spans="1:1" x14ac:dyDescent="0.75">
      <c r="A193" s="57" t="s">
        <v>221</v>
      </c>
    </row>
    <row r="194" spans="1:1" x14ac:dyDescent="0.75">
      <c r="A194" s="57"/>
    </row>
    <row r="195" spans="1:1" x14ac:dyDescent="0.75">
      <c r="A195" s="57" t="s">
        <v>222</v>
      </c>
    </row>
    <row r="196" spans="1:1" x14ac:dyDescent="0.75">
      <c r="A196" s="57"/>
    </row>
    <row r="197" spans="1:1" x14ac:dyDescent="0.75">
      <c r="A197" s="57" t="s">
        <v>223</v>
      </c>
    </row>
    <row r="198" spans="1:1" x14ac:dyDescent="0.75">
      <c r="A198" s="57" t="s">
        <v>224</v>
      </c>
    </row>
    <row r="199" spans="1:1" x14ac:dyDescent="0.75">
      <c r="A199" s="57" t="s">
        <v>225</v>
      </c>
    </row>
    <row r="200" spans="1:1" x14ac:dyDescent="0.75">
      <c r="A200" s="57" t="s">
        <v>226</v>
      </c>
    </row>
    <row r="201" spans="1:1" x14ac:dyDescent="0.75">
      <c r="A201" s="57" t="s">
        <v>227</v>
      </c>
    </row>
    <row r="202" spans="1:1" x14ac:dyDescent="0.75">
      <c r="A202" s="57" t="s">
        <v>228</v>
      </c>
    </row>
    <row r="203" spans="1:1" x14ac:dyDescent="0.75">
      <c r="A203" s="57" t="s">
        <v>229</v>
      </c>
    </row>
    <row r="204" spans="1:1" x14ac:dyDescent="0.75">
      <c r="A204" s="57"/>
    </row>
    <row r="205" spans="1:1" x14ac:dyDescent="0.75">
      <c r="A205" s="57" t="s">
        <v>230</v>
      </c>
    </row>
    <row r="206" spans="1:1" x14ac:dyDescent="0.75">
      <c r="A206" s="57" t="s">
        <v>231</v>
      </c>
    </row>
    <row r="207" spans="1:1" x14ac:dyDescent="0.75">
      <c r="A207" s="57"/>
    </row>
    <row r="208" spans="1:1" x14ac:dyDescent="0.75">
      <c r="A208" s="57" t="s">
        <v>232</v>
      </c>
    </row>
    <row r="209" spans="1:1" x14ac:dyDescent="0.75">
      <c r="A209" s="57"/>
    </row>
    <row r="210" spans="1:1" x14ac:dyDescent="0.75">
      <c r="A210" s="57" t="s">
        <v>233</v>
      </c>
    </row>
    <row r="211" spans="1:1" x14ac:dyDescent="0.75">
      <c r="A211" s="57" t="s">
        <v>234</v>
      </c>
    </row>
    <row r="212" spans="1:1" x14ac:dyDescent="0.75">
      <c r="A212" s="57" t="s">
        <v>235</v>
      </c>
    </row>
    <row r="213" spans="1:1" x14ac:dyDescent="0.75">
      <c r="A213" s="57"/>
    </row>
    <row r="214" spans="1:1" x14ac:dyDescent="0.75">
      <c r="A214" s="57" t="s">
        <v>236</v>
      </c>
    </row>
    <row r="215" spans="1:1" x14ac:dyDescent="0.75">
      <c r="A215" s="57" t="s">
        <v>237</v>
      </c>
    </row>
    <row r="216" spans="1:1" x14ac:dyDescent="0.75">
      <c r="A216" s="57"/>
    </row>
    <row r="217" spans="1:1" x14ac:dyDescent="0.75">
      <c r="A217" s="57" t="s">
        <v>238</v>
      </c>
    </row>
    <row r="218" spans="1:1" x14ac:dyDescent="0.75">
      <c r="A218" s="57" t="s">
        <v>239</v>
      </c>
    </row>
    <row r="219" spans="1:1" x14ac:dyDescent="0.75">
      <c r="A219" s="57" t="s">
        <v>240</v>
      </c>
    </row>
    <row r="220" spans="1:1" x14ac:dyDescent="0.75">
      <c r="A220" s="57" t="s">
        <v>241</v>
      </c>
    </row>
    <row r="221" spans="1:1" x14ac:dyDescent="0.75">
      <c r="A221" s="57"/>
    </row>
    <row r="222" spans="1:1" x14ac:dyDescent="0.75">
      <c r="A222" s="57" t="s">
        <v>242</v>
      </c>
    </row>
    <row r="223" spans="1:1" x14ac:dyDescent="0.75">
      <c r="A223" s="57" t="s">
        <v>243</v>
      </c>
    </row>
    <row r="224" spans="1:1" x14ac:dyDescent="0.75">
      <c r="A224" s="57" t="s">
        <v>244</v>
      </c>
    </row>
    <row r="225" spans="1:1" x14ac:dyDescent="0.75">
      <c r="A225" s="57" t="s">
        <v>245</v>
      </c>
    </row>
    <row r="226" spans="1:1" x14ac:dyDescent="0.75">
      <c r="A226" s="57" t="s">
        <v>246</v>
      </c>
    </row>
    <row r="227" spans="1:1" x14ac:dyDescent="0.75">
      <c r="A227" s="57" t="s">
        <v>247</v>
      </c>
    </row>
    <row r="228" spans="1:1" x14ac:dyDescent="0.75">
      <c r="A228" s="57" t="s">
        <v>248</v>
      </c>
    </row>
    <row r="229" spans="1:1" x14ac:dyDescent="0.75">
      <c r="A229" s="57"/>
    </row>
    <row r="230" spans="1:1" x14ac:dyDescent="0.75">
      <c r="A230" s="57" t="s">
        <v>249</v>
      </c>
    </row>
    <row r="231" spans="1:1" x14ac:dyDescent="0.75">
      <c r="A231" s="57" t="s">
        <v>250</v>
      </c>
    </row>
    <row r="232" spans="1:1" x14ac:dyDescent="0.75">
      <c r="A232" s="57" t="s">
        <v>251</v>
      </c>
    </row>
    <row r="233" spans="1:1" x14ac:dyDescent="0.75">
      <c r="A233" s="57" t="s">
        <v>252</v>
      </c>
    </row>
    <row r="234" spans="1:1" x14ac:dyDescent="0.75">
      <c r="A234" s="57"/>
    </row>
    <row r="235" spans="1:1" x14ac:dyDescent="0.75">
      <c r="A235" s="57" t="s">
        <v>253</v>
      </c>
    </row>
    <row r="236" spans="1:1" x14ac:dyDescent="0.75">
      <c r="A236" s="57" t="s">
        <v>254</v>
      </c>
    </row>
    <row r="237" spans="1:1" x14ac:dyDescent="0.75">
      <c r="A237" s="57" t="s">
        <v>255</v>
      </c>
    </row>
    <row r="238" spans="1:1" x14ac:dyDescent="0.75">
      <c r="A238" s="57" t="s">
        <v>256</v>
      </c>
    </row>
    <row r="239" spans="1:1" x14ac:dyDescent="0.75">
      <c r="A239" s="57" t="s">
        <v>257</v>
      </c>
    </row>
    <row r="240" spans="1:1" x14ac:dyDescent="0.75">
      <c r="A240" s="57" t="s">
        <v>258</v>
      </c>
    </row>
    <row r="241" spans="1:1" x14ac:dyDescent="0.75">
      <c r="A241" s="57" t="s">
        <v>259</v>
      </c>
    </row>
    <row r="242" spans="1:1" x14ac:dyDescent="0.75">
      <c r="A242" s="57" t="s">
        <v>260</v>
      </c>
    </row>
    <row r="243" spans="1:1" x14ac:dyDescent="0.75">
      <c r="A243" s="57" t="s">
        <v>261</v>
      </c>
    </row>
    <row r="244" spans="1:1" x14ac:dyDescent="0.75">
      <c r="A244" s="57"/>
    </row>
    <row r="245" spans="1:1" x14ac:dyDescent="0.75">
      <c r="A245" s="57" t="s">
        <v>262</v>
      </c>
    </row>
    <row r="246" spans="1:1" x14ac:dyDescent="0.75">
      <c r="A246" s="57"/>
    </row>
    <row r="247" spans="1:1" x14ac:dyDescent="0.75">
      <c r="A247" s="57" t="s">
        <v>263</v>
      </c>
    </row>
    <row r="248" spans="1:1" x14ac:dyDescent="0.75">
      <c r="A248" s="57" t="s">
        <v>264</v>
      </c>
    </row>
    <row r="249" spans="1:1" x14ac:dyDescent="0.75">
      <c r="A249" s="57" t="s">
        <v>265</v>
      </c>
    </row>
    <row r="250" spans="1:1" x14ac:dyDescent="0.75">
      <c r="A250" s="57" t="s">
        <v>266</v>
      </c>
    </row>
    <row r="251" spans="1:1" x14ac:dyDescent="0.75">
      <c r="A251" s="57"/>
    </row>
    <row r="252" spans="1:1" x14ac:dyDescent="0.75">
      <c r="A252" s="57" t="s">
        <v>267</v>
      </c>
    </row>
    <row r="253" spans="1:1" x14ac:dyDescent="0.75">
      <c r="A253" s="57" t="s">
        <v>268</v>
      </c>
    </row>
    <row r="254" spans="1:1" x14ac:dyDescent="0.75">
      <c r="A254" s="57" t="s">
        <v>269</v>
      </c>
    </row>
    <row r="255" spans="1:1" x14ac:dyDescent="0.75">
      <c r="A255" s="57" t="s">
        <v>270</v>
      </c>
    </row>
    <row r="256" spans="1:1" x14ac:dyDescent="0.75">
      <c r="A256" s="57"/>
    </row>
    <row r="257" spans="1:1" x14ac:dyDescent="0.75">
      <c r="A257" s="57" t="s">
        <v>271</v>
      </c>
    </row>
    <row r="258" spans="1:1" x14ac:dyDescent="0.75">
      <c r="A258" s="57" t="s">
        <v>272</v>
      </c>
    </row>
    <row r="259" spans="1:1" x14ac:dyDescent="0.75">
      <c r="A259" s="57" t="s">
        <v>273</v>
      </c>
    </row>
    <row r="260" spans="1:1" x14ac:dyDescent="0.75">
      <c r="A260" s="57" t="s">
        <v>274</v>
      </c>
    </row>
    <row r="261" spans="1:1" x14ac:dyDescent="0.75">
      <c r="A261" s="57" t="s">
        <v>275</v>
      </c>
    </row>
    <row r="262" spans="1:1" x14ac:dyDescent="0.75">
      <c r="A262" s="57" t="s">
        <v>276</v>
      </c>
    </row>
    <row r="263" spans="1:1" x14ac:dyDescent="0.75">
      <c r="A263" s="57" t="s">
        <v>277</v>
      </c>
    </row>
    <row r="264" spans="1:1" x14ac:dyDescent="0.75">
      <c r="A264" s="57" t="s">
        <v>278</v>
      </c>
    </row>
    <row r="265" spans="1:1" x14ac:dyDescent="0.75">
      <c r="A265" s="57" t="s">
        <v>279</v>
      </c>
    </row>
    <row r="266" spans="1:1" x14ac:dyDescent="0.75">
      <c r="A266" s="57" t="s">
        <v>280</v>
      </c>
    </row>
    <row r="267" spans="1:1" x14ac:dyDescent="0.75">
      <c r="A267" s="57" t="s">
        <v>281</v>
      </c>
    </row>
    <row r="268" spans="1:1" x14ac:dyDescent="0.75">
      <c r="A268" s="57"/>
    </row>
    <row r="269" spans="1:1" x14ac:dyDescent="0.75">
      <c r="A269" s="57" t="s">
        <v>282</v>
      </c>
    </row>
    <row r="270" spans="1:1" x14ac:dyDescent="0.75">
      <c r="A270" s="57" t="s">
        <v>283</v>
      </c>
    </row>
    <row r="271" spans="1:1" x14ac:dyDescent="0.75">
      <c r="A271" s="57" t="s">
        <v>284</v>
      </c>
    </row>
    <row r="272" spans="1:1" x14ac:dyDescent="0.75">
      <c r="A272" s="57" t="s">
        <v>285</v>
      </c>
    </row>
    <row r="273" spans="1:1" x14ac:dyDescent="0.75">
      <c r="A273" s="57" t="s">
        <v>286</v>
      </c>
    </row>
    <row r="274" spans="1:1" x14ac:dyDescent="0.75">
      <c r="A274" s="57"/>
    </row>
    <row r="275" spans="1:1" x14ac:dyDescent="0.75">
      <c r="A275" s="57" t="s">
        <v>287</v>
      </c>
    </row>
    <row r="276" spans="1:1" x14ac:dyDescent="0.75">
      <c r="A276" s="57" t="s">
        <v>288</v>
      </c>
    </row>
    <row r="277" spans="1:1" x14ac:dyDescent="0.75">
      <c r="A277" s="57" t="s">
        <v>289</v>
      </c>
    </row>
    <row r="278" spans="1:1" x14ac:dyDescent="0.75">
      <c r="A278" s="57" t="s">
        <v>290</v>
      </c>
    </row>
    <row r="279" spans="1:1" x14ac:dyDescent="0.75">
      <c r="A279" s="57" t="s">
        <v>291</v>
      </c>
    </row>
    <row r="280" spans="1:1" x14ac:dyDescent="0.75">
      <c r="A280" s="57" t="s">
        <v>292</v>
      </c>
    </row>
    <row r="281" spans="1:1" x14ac:dyDescent="0.75">
      <c r="A281" s="57" t="s">
        <v>293</v>
      </c>
    </row>
    <row r="282" spans="1:1" x14ac:dyDescent="0.75">
      <c r="A282" s="57" t="s">
        <v>294</v>
      </c>
    </row>
    <row r="283" spans="1:1" x14ac:dyDescent="0.75">
      <c r="A283" s="57" t="s">
        <v>295</v>
      </c>
    </row>
    <row r="284" spans="1:1" x14ac:dyDescent="0.75">
      <c r="A284" s="57" t="s">
        <v>296</v>
      </c>
    </row>
    <row r="285" spans="1:1" x14ac:dyDescent="0.75">
      <c r="A285" s="57" t="s">
        <v>297</v>
      </c>
    </row>
    <row r="286" spans="1:1" x14ac:dyDescent="0.75">
      <c r="A286" s="57" t="s">
        <v>298</v>
      </c>
    </row>
    <row r="287" spans="1:1" x14ac:dyDescent="0.75">
      <c r="A287" s="57"/>
    </row>
    <row r="288" spans="1:1" x14ac:dyDescent="0.75">
      <c r="A288" s="57" t="s">
        <v>299</v>
      </c>
    </row>
    <row r="289" spans="1:1" x14ac:dyDescent="0.75">
      <c r="A289" s="57" t="s">
        <v>300</v>
      </c>
    </row>
    <row r="290" spans="1:1" x14ac:dyDescent="0.75">
      <c r="A290" s="57" t="s">
        <v>301</v>
      </c>
    </row>
    <row r="291" spans="1:1" x14ac:dyDescent="0.75">
      <c r="A291" s="57" t="s">
        <v>302</v>
      </c>
    </row>
    <row r="292" spans="1:1" x14ac:dyDescent="0.75">
      <c r="A292" s="57"/>
    </row>
    <row r="293" spans="1:1" x14ac:dyDescent="0.75">
      <c r="A293" s="57" t="s">
        <v>303</v>
      </c>
    </row>
    <row r="294" spans="1:1" x14ac:dyDescent="0.75">
      <c r="A294" s="57" t="s">
        <v>304</v>
      </c>
    </row>
    <row r="295" spans="1:1" x14ac:dyDescent="0.75">
      <c r="A295" s="57" t="s">
        <v>305</v>
      </c>
    </row>
    <row r="296" spans="1:1" x14ac:dyDescent="0.75">
      <c r="A296" s="57"/>
    </row>
    <row r="297" spans="1:1" x14ac:dyDescent="0.75">
      <c r="A297" s="57" t="s">
        <v>306</v>
      </c>
    </row>
    <row r="298" spans="1:1" x14ac:dyDescent="0.75">
      <c r="A298" s="57" t="s">
        <v>307</v>
      </c>
    </row>
    <row r="299" spans="1:1" x14ac:dyDescent="0.75">
      <c r="A299" s="57" t="s">
        <v>308</v>
      </c>
    </row>
    <row r="300" spans="1:1" x14ac:dyDescent="0.75">
      <c r="A300" s="57" t="s">
        <v>309</v>
      </c>
    </row>
    <row r="301" spans="1:1" x14ac:dyDescent="0.75">
      <c r="A301" s="57" t="s">
        <v>310</v>
      </c>
    </row>
    <row r="302" spans="1:1" x14ac:dyDescent="0.75">
      <c r="A302" s="57" t="s">
        <v>311</v>
      </c>
    </row>
    <row r="303" spans="1:1" x14ac:dyDescent="0.75">
      <c r="A303" s="57" t="s">
        <v>312</v>
      </c>
    </row>
    <row r="304" spans="1:1" x14ac:dyDescent="0.75">
      <c r="A304" s="57" t="s">
        <v>313</v>
      </c>
    </row>
    <row r="305" spans="1:1" x14ac:dyDescent="0.75">
      <c r="A305" s="57" t="s">
        <v>314</v>
      </c>
    </row>
    <row r="306" spans="1:1" x14ac:dyDescent="0.75">
      <c r="A306" s="57" t="s">
        <v>315</v>
      </c>
    </row>
    <row r="307" spans="1:1" x14ac:dyDescent="0.75">
      <c r="A307" s="57" t="s">
        <v>316</v>
      </c>
    </row>
    <row r="308" spans="1:1" x14ac:dyDescent="0.75">
      <c r="A308" s="57" t="s">
        <v>317</v>
      </c>
    </row>
    <row r="309" spans="1:1" x14ac:dyDescent="0.75">
      <c r="A309" s="57"/>
    </row>
    <row r="310" spans="1:1" x14ac:dyDescent="0.75">
      <c r="A310" s="57" t="s">
        <v>318</v>
      </c>
    </row>
    <row r="311" spans="1:1" x14ac:dyDescent="0.75">
      <c r="A311" s="57" t="s">
        <v>319</v>
      </c>
    </row>
    <row r="312" spans="1:1" x14ac:dyDescent="0.75">
      <c r="A312" s="57" t="s">
        <v>320</v>
      </c>
    </row>
    <row r="313" spans="1:1" x14ac:dyDescent="0.75">
      <c r="A313" s="57" t="s">
        <v>321</v>
      </c>
    </row>
    <row r="314" spans="1:1" x14ac:dyDescent="0.75">
      <c r="A314" s="57" t="s">
        <v>322</v>
      </c>
    </row>
    <row r="315" spans="1:1" x14ac:dyDescent="0.75">
      <c r="A315" s="57" t="s">
        <v>323</v>
      </c>
    </row>
    <row r="316" spans="1:1" x14ac:dyDescent="0.75">
      <c r="A316" s="57" t="s">
        <v>324</v>
      </c>
    </row>
    <row r="317" spans="1:1" x14ac:dyDescent="0.75">
      <c r="A317" s="57"/>
    </row>
    <row r="318" spans="1:1" x14ac:dyDescent="0.75">
      <c r="A318" s="57" t="s">
        <v>325</v>
      </c>
    </row>
    <row r="319" spans="1:1" x14ac:dyDescent="0.75">
      <c r="A319" s="57" t="s">
        <v>326</v>
      </c>
    </row>
    <row r="320" spans="1:1" x14ac:dyDescent="0.75">
      <c r="A320" s="57" t="s">
        <v>327</v>
      </c>
    </row>
    <row r="321" spans="1:1" x14ac:dyDescent="0.75">
      <c r="A321" s="57" t="s">
        <v>328</v>
      </c>
    </row>
    <row r="322" spans="1:1" x14ac:dyDescent="0.75">
      <c r="A322" s="57" t="s">
        <v>329</v>
      </c>
    </row>
    <row r="323" spans="1:1" x14ac:dyDescent="0.75">
      <c r="A323" s="57" t="s">
        <v>330</v>
      </c>
    </row>
    <row r="324" spans="1:1" x14ac:dyDescent="0.75">
      <c r="A324" s="57" t="s">
        <v>331</v>
      </c>
    </row>
    <row r="325" spans="1:1" x14ac:dyDescent="0.75">
      <c r="A325" s="57" t="s">
        <v>332</v>
      </c>
    </row>
    <row r="326" spans="1:1" x14ac:dyDescent="0.75">
      <c r="A326" s="57" t="s">
        <v>333</v>
      </c>
    </row>
    <row r="327" spans="1:1" x14ac:dyDescent="0.75">
      <c r="A327" s="57" t="s">
        <v>334</v>
      </c>
    </row>
    <row r="328" spans="1:1" x14ac:dyDescent="0.75">
      <c r="A328" s="57"/>
    </row>
    <row r="329" spans="1:1" x14ac:dyDescent="0.75">
      <c r="A329" s="57" t="s">
        <v>335</v>
      </c>
    </row>
    <row r="330" spans="1:1" x14ac:dyDescent="0.75">
      <c r="A330" s="57" t="s">
        <v>336</v>
      </c>
    </row>
    <row r="331" spans="1:1" x14ac:dyDescent="0.75">
      <c r="A331" s="57" t="s">
        <v>337</v>
      </c>
    </row>
    <row r="332" spans="1:1" x14ac:dyDescent="0.75">
      <c r="A332" s="57" t="s">
        <v>338</v>
      </c>
    </row>
    <row r="333" spans="1:1" x14ac:dyDescent="0.75">
      <c r="A333" s="57" t="s">
        <v>339</v>
      </c>
    </row>
    <row r="334" spans="1:1" x14ac:dyDescent="0.75">
      <c r="A334" s="57" t="s">
        <v>340</v>
      </c>
    </row>
    <row r="335" spans="1:1" x14ac:dyDescent="0.75">
      <c r="A335" s="57" t="s">
        <v>341</v>
      </c>
    </row>
    <row r="336" spans="1:1" x14ac:dyDescent="0.75">
      <c r="A336" s="57"/>
    </row>
    <row r="337" spans="1:1" x14ac:dyDescent="0.75">
      <c r="A337" s="57" t="s">
        <v>342</v>
      </c>
    </row>
    <row r="338" spans="1:1" x14ac:dyDescent="0.75">
      <c r="A338" s="57" t="s">
        <v>343</v>
      </c>
    </row>
    <row r="339" spans="1:1" x14ac:dyDescent="0.75">
      <c r="A339" s="57" t="s">
        <v>344</v>
      </c>
    </row>
    <row r="340" spans="1:1" x14ac:dyDescent="0.75">
      <c r="A340" s="57" t="s">
        <v>345</v>
      </c>
    </row>
    <row r="341" spans="1:1" x14ac:dyDescent="0.75">
      <c r="A341" s="57" t="s">
        <v>346</v>
      </c>
    </row>
    <row r="342" spans="1:1" x14ac:dyDescent="0.75">
      <c r="A342" s="57"/>
    </row>
    <row r="343" spans="1:1" x14ac:dyDescent="0.75">
      <c r="A343" s="57" t="s">
        <v>347</v>
      </c>
    </row>
    <row r="344" spans="1:1" x14ac:dyDescent="0.75">
      <c r="A344" s="57"/>
    </row>
    <row r="345" spans="1:1" x14ac:dyDescent="0.75">
      <c r="A345" s="57" t="s">
        <v>348</v>
      </c>
    </row>
    <row r="346" spans="1:1" x14ac:dyDescent="0.75">
      <c r="A346" s="57" t="s">
        <v>349</v>
      </c>
    </row>
    <row r="347" spans="1:1" x14ac:dyDescent="0.75">
      <c r="A347" s="57" t="s">
        <v>350</v>
      </c>
    </row>
    <row r="348" spans="1:1" x14ac:dyDescent="0.75">
      <c r="A348" s="57" t="s">
        <v>351</v>
      </c>
    </row>
    <row r="349" spans="1:1" x14ac:dyDescent="0.75">
      <c r="A349" s="57" t="s">
        <v>352</v>
      </c>
    </row>
    <row r="350" spans="1:1" x14ac:dyDescent="0.75">
      <c r="A350" s="57" t="s">
        <v>353</v>
      </c>
    </row>
    <row r="351" spans="1:1" x14ac:dyDescent="0.75">
      <c r="A351" s="57" t="s">
        <v>354</v>
      </c>
    </row>
    <row r="352" spans="1:1" x14ac:dyDescent="0.75">
      <c r="A352" s="57" t="s">
        <v>355</v>
      </c>
    </row>
    <row r="353" spans="1:1" x14ac:dyDescent="0.75">
      <c r="A353" s="57"/>
    </row>
    <row r="354" spans="1:1" x14ac:dyDescent="0.75">
      <c r="A354" s="57" t="s">
        <v>356</v>
      </c>
    </row>
    <row r="355" spans="1:1" x14ac:dyDescent="0.75">
      <c r="A355" s="57" t="s">
        <v>357</v>
      </c>
    </row>
    <row r="356" spans="1:1" x14ac:dyDescent="0.75">
      <c r="A356" s="57" t="s">
        <v>358</v>
      </c>
    </row>
    <row r="357" spans="1:1" x14ac:dyDescent="0.75">
      <c r="A357" s="57" t="s">
        <v>359</v>
      </c>
    </row>
    <row r="358" spans="1:1" x14ac:dyDescent="0.75">
      <c r="A358" s="57" t="s">
        <v>360</v>
      </c>
    </row>
    <row r="359" spans="1:1" x14ac:dyDescent="0.75">
      <c r="A359" s="57" t="s">
        <v>361</v>
      </c>
    </row>
    <row r="360" spans="1:1" x14ac:dyDescent="0.75">
      <c r="A360" s="57"/>
    </row>
    <row r="361" spans="1:1" x14ac:dyDescent="0.75">
      <c r="A361" s="57" t="s">
        <v>362</v>
      </c>
    </row>
    <row r="362" spans="1:1" x14ac:dyDescent="0.75">
      <c r="A362" s="57" t="s">
        <v>363</v>
      </c>
    </row>
    <row r="363" spans="1:1" x14ac:dyDescent="0.75">
      <c r="A363" s="57" t="s">
        <v>364</v>
      </c>
    </row>
    <row r="364" spans="1:1" x14ac:dyDescent="0.75">
      <c r="A364" s="57"/>
    </row>
    <row r="365" spans="1:1" x14ac:dyDescent="0.75">
      <c r="A365" s="57" t="s">
        <v>365</v>
      </c>
    </row>
    <row r="366" spans="1:1" x14ac:dyDescent="0.75">
      <c r="A366" s="57" t="s">
        <v>366</v>
      </c>
    </row>
    <row r="367" spans="1:1" x14ac:dyDescent="0.75">
      <c r="A367" s="57"/>
    </row>
    <row r="368" spans="1:1" x14ac:dyDescent="0.75">
      <c r="A368" s="57" t="s">
        <v>367</v>
      </c>
    </row>
    <row r="369" spans="1:1" x14ac:dyDescent="0.75">
      <c r="A369" s="57" t="s">
        <v>368</v>
      </c>
    </row>
    <row r="370" spans="1:1" x14ac:dyDescent="0.75">
      <c r="A370" s="57" t="s">
        <v>369</v>
      </c>
    </row>
    <row r="371" spans="1:1" x14ac:dyDescent="0.75">
      <c r="A371" s="57"/>
    </row>
    <row r="372" spans="1:1" x14ac:dyDescent="0.75">
      <c r="A372" s="57" t="s">
        <v>370</v>
      </c>
    </row>
    <row r="373" spans="1:1" x14ac:dyDescent="0.75">
      <c r="A373" s="57" t="s">
        <v>371</v>
      </c>
    </row>
    <row r="374" spans="1:1" x14ac:dyDescent="0.75">
      <c r="A374" s="57" t="s">
        <v>372</v>
      </c>
    </row>
    <row r="375" spans="1:1" x14ac:dyDescent="0.75">
      <c r="A375" s="57"/>
    </row>
    <row r="376" spans="1:1" x14ac:dyDescent="0.75">
      <c r="A376" s="57" t="s">
        <v>373</v>
      </c>
    </row>
    <row r="377" spans="1:1" x14ac:dyDescent="0.75">
      <c r="A377" s="57" t="s">
        <v>374</v>
      </c>
    </row>
    <row r="378" spans="1:1" x14ac:dyDescent="0.75">
      <c r="A378" s="57"/>
    </row>
    <row r="379" spans="1:1" x14ac:dyDescent="0.75">
      <c r="A379" s="57" t="s">
        <v>375</v>
      </c>
    </row>
    <row r="380" spans="1:1" x14ac:dyDescent="0.75">
      <c r="A380" s="57" t="s">
        <v>376</v>
      </c>
    </row>
    <row r="381" spans="1:1" x14ac:dyDescent="0.75">
      <c r="A381" s="57"/>
    </row>
    <row r="382" spans="1:1" x14ac:dyDescent="0.75">
      <c r="A382" s="57" t="s">
        <v>377</v>
      </c>
    </row>
    <row r="383" spans="1:1" x14ac:dyDescent="0.75">
      <c r="A383" s="57" t="s">
        <v>378</v>
      </c>
    </row>
    <row r="384" spans="1:1" x14ac:dyDescent="0.75">
      <c r="A384" s="57" t="s">
        <v>379</v>
      </c>
    </row>
    <row r="385" spans="1:1" x14ac:dyDescent="0.75">
      <c r="A385" s="57" t="s">
        <v>380</v>
      </c>
    </row>
    <row r="386" spans="1:1" x14ac:dyDescent="0.75">
      <c r="A386" s="57" t="s">
        <v>381</v>
      </c>
    </row>
    <row r="387" spans="1:1" x14ac:dyDescent="0.75">
      <c r="A387" s="57"/>
    </row>
    <row r="388" spans="1:1" x14ac:dyDescent="0.75">
      <c r="A388" s="57" t="s">
        <v>382</v>
      </c>
    </row>
    <row r="389" spans="1:1" x14ac:dyDescent="0.75">
      <c r="A389" s="57" t="s">
        <v>383</v>
      </c>
    </row>
    <row r="390" spans="1:1" x14ac:dyDescent="0.75">
      <c r="A390" s="57" t="s">
        <v>384</v>
      </c>
    </row>
    <row r="391" spans="1:1" x14ac:dyDescent="0.75">
      <c r="A391" s="57" t="s">
        <v>385</v>
      </c>
    </row>
    <row r="392" spans="1:1" x14ac:dyDescent="0.75">
      <c r="A392" s="57" t="s">
        <v>386</v>
      </c>
    </row>
    <row r="393" spans="1:1" x14ac:dyDescent="0.75">
      <c r="A393" s="57" t="s">
        <v>387</v>
      </c>
    </row>
    <row r="394" spans="1:1" x14ac:dyDescent="0.75">
      <c r="A394" s="57" t="s">
        <v>388</v>
      </c>
    </row>
    <row r="395" spans="1:1" x14ac:dyDescent="0.75">
      <c r="A395" s="57" t="s">
        <v>389</v>
      </c>
    </row>
    <row r="396" spans="1:1" x14ac:dyDescent="0.75">
      <c r="A396" s="57" t="s">
        <v>390</v>
      </c>
    </row>
    <row r="397" spans="1:1" x14ac:dyDescent="0.75">
      <c r="A397" s="57"/>
    </row>
    <row r="398" spans="1:1" x14ac:dyDescent="0.75">
      <c r="A398" s="57" t="s">
        <v>391</v>
      </c>
    </row>
    <row r="399" spans="1:1" x14ac:dyDescent="0.75">
      <c r="A399" s="57" t="s">
        <v>392</v>
      </c>
    </row>
    <row r="400" spans="1:1" x14ac:dyDescent="0.75">
      <c r="A400" s="57" t="s">
        <v>393</v>
      </c>
    </row>
    <row r="401" spans="1:1" x14ac:dyDescent="0.75">
      <c r="A401" s="57" t="s">
        <v>394</v>
      </c>
    </row>
    <row r="402" spans="1:1" x14ac:dyDescent="0.75">
      <c r="A402" s="57"/>
    </row>
    <row r="403" spans="1:1" x14ac:dyDescent="0.75">
      <c r="A403" s="57" t="s">
        <v>395</v>
      </c>
    </row>
    <row r="404" spans="1:1" x14ac:dyDescent="0.75">
      <c r="A404" s="57" t="s">
        <v>396</v>
      </c>
    </row>
    <row r="405" spans="1:1" x14ac:dyDescent="0.75">
      <c r="A405" s="57" t="s">
        <v>397</v>
      </c>
    </row>
    <row r="406" spans="1:1" x14ac:dyDescent="0.75">
      <c r="A406" s="57"/>
    </row>
    <row r="407" spans="1:1" x14ac:dyDescent="0.75">
      <c r="A407" s="57" t="s">
        <v>398</v>
      </c>
    </row>
    <row r="408" spans="1:1" x14ac:dyDescent="0.75">
      <c r="A408" s="57"/>
    </row>
    <row r="409" spans="1:1" x14ac:dyDescent="0.75">
      <c r="A409" s="57" t="s">
        <v>399</v>
      </c>
    </row>
    <row r="410" spans="1:1" x14ac:dyDescent="0.75">
      <c r="A410" s="57" t="s">
        <v>400</v>
      </c>
    </row>
    <row r="411" spans="1:1" x14ac:dyDescent="0.75">
      <c r="A411" s="57" t="s">
        <v>401</v>
      </c>
    </row>
    <row r="412" spans="1:1" x14ac:dyDescent="0.75">
      <c r="A412" s="57" t="s">
        <v>402</v>
      </c>
    </row>
    <row r="413" spans="1:1" x14ac:dyDescent="0.75">
      <c r="A413" s="57" t="s">
        <v>403</v>
      </c>
    </row>
    <row r="414" spans="1:1" x14ac:dyDescent="0.75">
      <c r="A414" s="57"/>
    </row>
    <row r="415" spans="1:1" x14ac:dyDescent="0.75">
      <c r="A415" s="57" t="s">
        <v>404</v>
      </c>
    </row>
    <row r="416" spans="1:1" x14ac:dyDescent="0.75">
      <c r="A416" s="57" t="s">
        <v>405</v>
      </c>
    </row>
    <row r="417" spans="1:1" x14ac:dyDescent="0.75">
      <c r="A417" s="57" t="s">
        <v>406</v>
      </c>
    </row>
    <row r="418" spans="1:1" x14ac:dyDescent="0.75">
      <c r="A418" s="57" t="s">
        <v>407</v>
      </c>
    </row>
    <row r="419" spans="1:1" x14ac:dyDescent="0.75">
      <c r="A419" s="57" t="s">
        <v>408</v>
      </c>
    </row>
    <row r="420" spans="1:1" x14ac:dyDescent="0.75">
      <c r="A420" s="57" t="s">
        <v>409</v>
      </c>
    </row>
    <row r="421" spans="1:1" x14ac:dyDescent="0.75">
      <c r="A421" s="57"/>
    </row>
    <row r="422" spans="1:1" x14ac:dyDescent="0.75">
      <c r="A422" s="57" t="s">
        <v>410</v>
      </c>
    </row>
    <row r="423" spans="1:1" x14ac:dyDescent="0.75">
      <c r="A423" s="57" t="s">
        <v>411</v>
      </c>
    </row>
    <row r="424" spans="1:1" x14ac:dyDescent="0.75">
      <c r="A424" s="57" t="s">
        <v>412</v>
      </c>
    </row>
    <row r="425" spans="1:1" x14ac:dyDescent="0.75">
      <c r="A425" s="57" t="s">
        <v>413</v>
      </c>
    </row>
    <row r="426" spans="1:1" x14ac:dyDescent="0.75">
      <c r="A426" s="57" t="s">
        <v>414</v>
      </c>
    </row>
    <row r="427" spans="1:1" x14ac:dyDescent="0.75">
      <c r="A427" s="57" t="s">
        <v>415</v>
      </c>
    </row>
    <row r="428" spans="1:1" x14ac:dyDescent="0.75">
      <c r="A428" s="57"/>
    </row>
    <row r="429" spans="1:1" x14ac:dyDescent="0.75">
      <c r="A429" s="57" t="s">
        <v>416</v>
      </c>
    </row>
    <row r="430" spans="1:1" x14ac:dyDescent="0.75">
      <c r="A430" s="57" t="s">
        <v>417</v>
      </c>
    </row>
    <row r="431" spans="1:1" x14ac:dyDescent="0.75">
      <c r="A431" s="57" t="s">
        <v>418</v>
      </c>
    </row>
    <row r="432" spans="1:1" x14ac:dyDescent="0.75">
      <c r="A432" s="57" t="s">
        <v>419</v>
      </c>
    </row>
    <row r="433" spans="1:1" x14ac:dyDescent="0.75">
      <c r="A433" s="57" t="s">
        <v>420</v>
      </c>
    </row>
    <row r="434" spans="1:1" x14ac:dyDescent="0.75">
      <c r="A434" s="57"/>
    </row>
    <row r="435" spans="1:1" x14ac:dyDescent="0.75">
      <c r="A435" s="57" t="s">
        <v>421</v>
      </c>
    </row>
    <row r="436" spans="1:1" x14ac:dyDescent="0.75">
      <c r="A436" s="57"/>
    </row>
    <row r="437" spans="1:1" x14ac:dyDescent="0.75">
      <c r="A437" s="57" t="s">
        <v>422</v>
      </c>
    </row>
    <row r="438" spans="1:1" x14ac:dyDescent="0.75">
      <c r="A438" s="57" t="s">
        <v>423</v>
      </c>
    </row>
    <row r="439" spans="1:1" x14ac:dyDescent="0.75">
      <c r="A439" s="57" t="s">
        <v>424</v>
      </c>
    </row>
    <row r="440" spans="1:1" x14ac:dyDescent="0.75">
      <c r="A440" s="57" t="s">
        <v>425</v>
      </c>
    </row>
    <row r="441" spans="1:1" x14ac:dyDescent="0.75">
      <c r="A441" s="57" t="s">
        <v>426</v>
      </c>
    </row>
    <row r="442" spans="1:1" x14ac:dyDescent="0.75">
      <c r="A442" s="57" t="s">
        <v>427</v>
      </c>
    </row>
    <row r="443" spans="1:1" x14ac:dyDescent="0.75">
      <c r="A443" s="57" t="s">
        <v>428</v>
      </c>
    </row>
    <row r="444" spans="1:1" x14ac:dyDescent="0.75">
      <c r="A444" s="57" t="s">
        <v>429</v>
      </c>
    </row>
    <row r="445" spans="1:1" x14ac:dyDescent="0.75">
      <c r="A445" s="57"/>
    </row>
    <row r="446" spans="1:1" x14ac:dyDescent="0.75">
      <c r="A446" s="57" t="s">
        <v>430</v>
      </c>
    </row>
    <row r="447" spans="1:1" x14ac:dyDescent="0.75">
      <c r="A447" s="57"/>
    </row>
    <row r="448" spans="1:1" x14ac:dyDescent="0.75">
      <c r="A448" s="57" t="s">
        <v>431</v>
      </c>
    </row>
    <row r="449" spans="1:1" x14ac:dyDescent="0.75">
      <c r="A449" s="57" t="s">
        <v>432</v>
      </c>
    </row>
    <row r="450" spans="1:1" x14ac:dyDescent="0.75">
      <c r="A450" s="57" t="s">
        <v>433</v>
      </c>
    </row>
    <row r="451" spans="1:1" x14ac:dyDescent="0.75">
      <c r="A451" s="57" t="s">
        <v>434</v>
      </c>
    </row>
    <row r="452" spans="1:1" x14ac:dyDescent="0.75">
      <c r="A452" s="57"/>
    </row>
    <row r="453" spans="1:1" x14ac:dyDescent="0.75">
      <c r="A453" s="57" t="s">
        <v>435</v>
      </c>
    </row>
    <row r="454" spans="1:1" x14ac:dyDescent="0.75">
      <c r="A454" s="57" t="s">
        <v>436</v>
      </c>
    </row>
    <row r="455" spans="1:1" x14ac:dyDescent="0.75">
      <c r="A455" s="57" t="s">
        <v>437</v>
      </c>
    </row>
    <row r="456" spans="1:1" x14ac:dyDescent="0.75">
      <c r="A456" s="57" t="s">
        <v>438</v>
      </c>
    </row>
    <row r="457" spans="1:1" x14ac:dyDescent="0.75">
      <c r="A457" s="57" t="s">
        <v>439</v>
      </c>
    </row>
    <row r="458" spans="1:1" x14ac:dyDescent="0.75">
      <c r="A458" s="57" t="s">
        <v>440</v>
      </c>
    </row>
    <row r="459" spans="1:1" x14ac:dyDescent="0.75">
      <c r="A459" s="57" t="s">
        <v>441</v>
      </c>
    </row>
    <row r="460" spans="1:1" x14ac:dyDescent="0.75">
      <c r="A460" s="57" t="s">
        <v>442</v>
      </c>
    </row>
    <row r="461" spans="1:1" x14ac:dyDescent="0.75">
      <c r="A461" s="57" t="s">
        <v>443</v>
      </c>
    </row>
    <row r="462" spans="1:1" x14ac:dyDescent="0.75">
      <c r="A462" s="57"/>
    </row>
    <row r="463" spans="1:1" x14ac:dyDescent="0.75">
      <c r="A463" s="57" t="s">
        <v>444</v>
      </c>
    </row>
    <row r="464" spans="1:1" x14ac:dyDescent="0.75">
      <c r="A464" s="57" t="s">
        <v>445</v>
      </c>
    </row>
    <row r="465" spans="1:1" x14ac:dyDescent="0.75">
      <c r="A465" s="57" t="s">
        <v>446</v>
      </c>
    </row>
    <row r="466" spans="1:1" x14ac:dyDescent="0.75">
      <c r="A466" s="57" t="s">
        <v>447</v>
      </c>
    </row>
    <row r="467" spans="1:1" x14ac:dyDescent="0.75">
      <c r="A467" s="57" t="s">
        <v>448</v>
      </c>
    </row>
    <row r="468" spans="1:1" x14ac:dyDescent="0.75">
      <c r="A468" s="57" t="s">
        <v>449</v>
      </c>
    </row>
    <row r="469" spans="1:1" x14ac:dyDescent="0.75">
      <c r="A469" s="57" t="s">
        <v>450</v>
      </c>
    </row>
    <row r="470" spans="1:1" x14ac:dyDescent="0.75">
      <c r="A470" s="57"/>
    </row>
    <row r="471" spans="1:1" x14ac:dyDescent="0.75">
      <c r="A471" s="57" t="s">
        <v>451</v>
      </c>
    </row>
    <row r="472" spans="1:1" x14ac:dyDescent="0.75">
      <c r="A472" s="57"/>
    </row>
    <row r="473" spans="1:1" x14ac:dyDescent="0.75">
      <c r="A473" s="57" t="s">
        <v>452</v>
      </c>
    </row>
    <row r="474" spans="1:1" x14ac:dyDescent="0.75">
      <c r="A474" s="57" t="s">
        <v>453</v>
      </c>
    </row>
    <row r="475" spans="1:1" x14ac:dyDescent="0.75">
      <c r="A475" s="57" t="s">
        <v>454</v>
      </c>
    </row>
    <row r="476" spans="1:1" x14ac:dyDescent="0.75">
      <c r="A476" s="57"/>
    </row>
    <row r="477" spans="1:1" x14ac:dyDescent="0.75">
      <c r="A477" s="57" t="s">
        <v>455</v>
      </c>
    </row>
    <row r="478" spans="1:1" x14ac:dyDescent="0.75">
      <c r="A478" s="57" t="s">
        <v>456</v>
      </c>
    </row>
    <row r="479" spans="1:1" x14ac:dyDescent="0.75">
      <c r="A479" s="57" t="s">
        <v>457</v>
      </c>
    </row>
    <row r="480" spans="1:1" x14ac:dyDescent="0.75">
      <c r="A480" s="57" t="s">
        <v>458</v>
      </c>
    </row>
    <row r="481" spans="1:1" x14ac:dyDescent="0.75">
      <c r="A481" s="57" t="s">
        <v>459</v>
      </c>
    </row>
    <row r="482" spans="1:1" x14ac:dyDescent="0.75">
      <c r="A482" s="57" t="s">
        <v>460</v>
      </c>
    </row>
    <row r="483" spans="1:1" x14ac:dyDescent="0.75">
      <c r="A483" s="57" t="s">
        <v>461</v>
      </c>
    </row>
    <row r="484" spans="1:1" x14ac:dyDescent="0.75">
      <c r="A484" s="57" t="s">
        <v>462</v>
      </c>
    </row>
    <row r="485" spans="1:1" x14ac:dyDescent="0.75">
      <c r="A485" s="57" t="s">
        <v>463</v>
      </c>
    </row>
    <row r="486" spans="1:1" x14ac:dyDescent="0.75">
      <c r="A486" s="57"/>
    </row>
    <row r="487" spans="1:1" x14ac:dyDescent="0.75">
      <c r="A487" s="57" t="s">
        <v>464</v>
      </c>
    </row>
    <row r="488" spans="1:1" x14ac:dyDescent="0.75">
      <c r="A488" s="57" t="s">
        <v>465</v>
      </c>
    </row>
    <row r="489" spans="1:1" x14ac:dyDescent="0.75">
      <c r="A489" s="57" t="s">
        <v>466</v>
      </c>
    </row>
    <row r="490" spans="1:1" x14ac:dyDescent="0.75">
      <c r="A490" s="57" t="s">
        <v>467</v>
      </c>
    </row>
    <row r="491" spans="1:1" x14ac:dyDescent="0.75">
      <c r="A491" s="57"/>
    </row>
    <row r="492" spans="1:1" x14ac:dyDescent="0.75">
      <c r="A492" s="57" t="s">
        <v>468</v>
      </c>
    </row>
    <row r="493" spans="1:1" x14ac:dyDescent="0.75">
      <c r="A493" s="57" t="s">
        <v>469</v>
      </c>
    </row>
    <row r="494" spans="1:1" x14ac:dyDescent="0.75">
      <c r="A494" s="57" t="s">
        <v>470</v>
      </c>
    </row>
    <row r="495" spans="1:1" x14ac:dyDescent="0.75">
      <c r="A495" s="57" t="s">
        <v>471</v>
      </c>
    </row>
    <row r="496" spans="1:1" x14ac:dyDescent="0.75">
      <c r="A496" s="57" t="s">
        <v>472</v>
      </c>
    </row>
    <row r="497" spans="1:1" x14ac:dyDescent="0.75">
      <c r="A497" s="57" t="s">
        <v>473</v>
      </c>
    </row>
    <row r="498" spans="1:1" x14ac:dyDescent="0.75">
      <c r="A498" s="57"/>
    </row>
    <row r="499" spans="1:1" x14ac:dyDescent="0.75">
      <c r="A499" s="57" t="s">
        <v>474</v>
      </c>
    </row>
    <row r="500" spans="1:1" x14ac:dyDescent="0.75">
      <c r="A500" s="57" t="s">
        <v>475</v>
      </c>
    </row>
    <row r="501" spans="1:1" x14ac:dyDescent="0.75">
      <c r="A501" s="57" t="s">
        <v>476</v>
      </c>
    </row>
    <row r="502" spans="1:1" x14ac:dyDescent="0.75">
      <c r="A502" s="57" t="s">
        <v>477</v>
      </c>
    </row>
    <row r="503" spans="1:1" x14ac:dyDescent="0.75">
      <c r="A503" s="57" t="s">
        <v>478</v>
      </c>
    </row>
    <row r="504" spans="1:1" x14ac:dyDescent="0.75">
      <c r="A504" s="57" t="s">
        <v>479</v>
      </c>
    </row>
    <row r="505" spans="1:1" x14ac:dyDescent="0.75">
      <c r="A505" s="57" t="s">
        <v>480</v>
      </c>
    </row>
    <row r="506" spans="1:1" x14ac:dyDescent="0.75">
      <c r="A506" s="57" t="s">
        <v>481</v>
      </c>
    </row>
    <row r="507" spans="1:1" x14ac:dyDescent="0.75">
      <c r="A507" s="57" t="s">
        <v>482</v>
      </c>
    </row>
    <row r="508" spans="1:1" x14ac:dyDescent="0.75">
      <c r="A508" s="57" t="s">
        <v>483</v>
      </c>
    </row>
    <row r="509" spans="1:1" x14ac:dyDescent="0.75">
      <c r="A509" s="57" t="s">
        <v>484</v>
      </c>
    </row>
    <row r="510" spans="1:1" x14ac:dyDescent="0.75">
      <c r="A510" s="57" t="s">
        <v>485</v>
      </c>
    </row>
    <row r="511" spans="1:1" x14ac:dyDescent="0.75">
      <c r="A511" s="57" t="s">
        <v>486</v>
      </c>
    </row>
    <row r="512" spans="1:1" x14ac:dyDescent="0.75">
      <c r="A512" s="57"/>
    </row>
    <row r="513" spans="1:1" x14ac:dyDescent="0.75">
      <c r="A513" s="57" t="s">
        <v>487</v>
      </c>
    </row>
    <row r="514" spans="1:1" x14ac:dyDescent="0.75">
      <c r="A514" s="57" t="s">
        <v>488</v>
      </c>
    </row>
    <row r="515" spans="1:1" x14ac:dyDescent="0.75">
      <c r="A515" s="57" t="s">
        <v>489</v>
      </c>
    </row>
    <row r="516" spans="1:1" x14ac:dyDescent="0.75">
      <c r="A516" s="57" t="s">
        <v>490</v>
      </c>
    </row>
    <row r="517" spans="1:1" x14ac:dyDescent="0.75">
      <c r="A517" s="57" t="s">
        <v>491</v>
      </c>
    </row>
    <row r="518" spans="1:1" x14ac:dyDescent="0.75">
      <c r="A518" s="57" t="s">
        <v>492</v>
      </c>
    </row>
    <row r="519" spans="1:1" x14ac:dyDescent="0.75">
      <c r="A519" s="57" t="s">
        <v>493</v>
      </c>
    </row>
    <row r="520" spans="1:1" x14ac:dyDescent="0.75">
      <c r="A520" s="57"/>
    </row>
    <row r="521" spans="1:1" x14ac:dyDescent="0.75">
      <c r="A521" s="57" t="s">
        <v>494</v>
      </c>
    </row>
    <row r="522" spans="1:1" x14ac:dyDescent="0.75">
      <c r="A522" s="57" t="s">
        <v>495</v>
      </c>
    </row>
    <row r="523" spans="1:1" x14ac:dyDescent="0.75">
      <c r="A523" s="57" t="s">
        <v>496</v>
      </c>
    </row>
    <row r="524" spans="1:1" x14ac:dyDescent="0.75">
      <c r="A524" s="57" t="s">
        <v>497</v>
      </c>
    </row>
    <row r="525" spans="1:1" x14ac:dyDescent="0.75">
      <c r="A525" s="57" t="s">
        <v>498</v>
      </c>
    </row>
    <row r="526" spans="1:1" x14ac:dyDescent="0.75">
      <c r="A526" s="57" t="s">
        <v>499</v>
      </c>
    </row>
    <row r="527" spans="1:1" x14ac:dyDescent="0.75">
      <c r="A527" s="57" t="s">
        <v>500</v>
      </c>
    </row>
    <row r="528" spans="1:1" x14ac:dyDescent="0.75">
      <c r="A528" s="57" t="s">
        <v>501</v>
      </c>
    </row>
    <row r="529" spans="1:1" x14ac:dyDescent="0.75">
      <c r="A529" s="57" t="s">
        <v>502</v>
      </c>
    </row>
    <row r="530" spans="1:1" x14ac:dyDescent="0.75">
      <c r="A530" s="57" t="s">
        <v>503</v>
      </c>
    </row>
    <row r="531" spans="1:1" x14ac:dyDescent="0.75">
      <c r="A531" s="57" t="s">
        <v>504</v>
      </c>
    </row>
    <row r="532" spans="1:1" x14ac:dyDescent="0.75">
      <c r="A532" s="57" t="s">
        <v>505</v>
      </c>
    </row>
    <row r="533" spans="1:1" x14ac:dyDescent="0.75">
      <c r="A533" s="57" t="s">
        <v>506</v>
      </c>
    </row>
    <row r="534" spans="1:1" x14ac:dyDescent="0.75">
      <c r="A534" s="57" t="s">
        <v>507</v>
      </c>
    </row>
    <row r="535" spans="1:1" x14ac:dyDescent="0.75">
      <c r="A535" s="57"/>
    </row>
    <row r="536" spans="1:1" x14ac:dyDescent="0.75">
      <c r="A536" s="57" t="s">
        <v>508</v>
      </c>
    </row>
    <row r="537" spans="1:1" x14ac:dyDescent="0.75">
      <c r="A537" s="57" t="s">
        <v>509</v>
      </c>
    </row>
    <row r="538" spans="1:1" x14ac:dyDescent="0.75">
      <c r="A538" s="57" t="s">
        <v>510</v>
      </c>
    </row>
    <row r="539" spans="1:1" x14ac:dyDescent="0.75">
      <c r="A539" s="57"/>
    </row>
    <row r="540" spans="1:1" x14ac:dyDescent="0.75">
      <c r="A540" s="57" t="s">
        <v>511</v>
      </c>
    </row>
    <row r="541" spans="1:1" x14ac:dyDescent="0.75">
      <c r="A541" s="57"/>
    </row>
    <row r="542" spans="1:1" x14ac:dyDescent="0.75">
      <c r="A542" s="57" t="s">
        <v>512</v>
      </c>
    </row>
    <row r="543" spans="1:1" x14ac:dyDescent="0.75">
      <c r="A543" s="57" t="s">
        <v>513</v>
      </c>
    </row>
    <row r="544" spans="1:1" x14ac:dyDescent="0.75">
      <c r="A544" s="57" t="s">
        <v>514</v>
      </c>
    </row>
    <row r="545" spans="1:1" x14ac:dyDescent="0.75">
      <c r="A545" s="57" t="s">
        <v>515</v>
      </c>
    </row>
    <row r="546" spans="1:1" x14ac:dyDescent="0.75">
      <c r="A546" s="57" t="s">
        <v>516</v>
      </c>
    </row>
    <row r="547" spans="1:1" x14ac:dyDescent="0.75">
      <c r="A547" s="57" t="s">
        <v>517</v>
      </c>
    </row>
    <row r="548" spans="1:1" x14ac:dyDescent="0.75">
      <c r="A548" s="57" t="s">
        <v>518</v>
      </c>
    </row>
    <row r="549" spans="1:1" x14ac:dyDescent="0.75">
      <c r="A549" s="57" t="s">
        <v>519</v>
      </c>
    </row>
    <row r="550" spans="1:1" x14ac:dyDescent="0.75">
      <c r="A550" s="57" t="s">
        <v>520</v>
      </c>
    </row>
    <row r="551" spans="1:1" x14ac:dyDescent="0.75">
      <c r="A551" s="57"/>
    </row>
    <row r="552" spans="1:1" x14ac:dyDescent="0.75">
      <c r="A552" s="57" t="s">
        <v>521</v>
      </c>
    </row>
    <row r="553" spans="1:1" x14ac:dyDescent="0.75">
      <c r="A553" s="57"/>
    </row>
    <row r="554" spans="1:1" x14ac:dyDescent="0.75">
      <c r="A554" s="57" t="s">
        <v>522</v>
      </c>
    </row>
    <row r="555" spans="1:1" x14ac:dyDescent="0.75">
      <c r="A555" s="57" t="s">
        <v>523</v>
      </c>
    </row>
    <row r="556" spans="1:1" x14ac:dyDescent="0.75">
      <c r="A556" s="57" t="s">
        <v>524</v>
      </c>
    </row>
    <row r="557" spans="1:1" x14ac:dyDescent="0.75">
      <c r="A557" s="57" t="s">
        <v>525</v>
      </c>
    </row>
    <row r="558" spans="1:1" x14ac:dyDescent="0.75">
      <c r="A558" s="57" t="s">
        <v>526</v>
      </c>
    </row>
    <row r="559" spans="1:1" x14ac:dyDescent="0.75">
      <c r="A559" s="57" t="s">
        <v>527</v>
      </c>
    </row>
    <row r="560" spans="1:1" x14ac:dyDescent="0.75">
      <c r="A560" s="57" t="s">
        <v>528</v>
      </c>
    </row>
    <row r="561" spans="1:1" x14ac:dyDescent="0.75">
      <c r="A561" s="57" t="s">
        <v>529</v>
      </c>
    </row>
    <row r="562" spans="1:1" x14ac:dyDescent="0.75">
      <c r="A562" s="57"/>
    </row>
    <row r="563" spans="1:1" x14ac:dyDescent="0.75">
      <c r="A563" s="57" t="s">
        <v>530</v>
      </c>
    </row>
    <row r="564" spans="1:1" x14ac:dyDescent="0.75">
      <c r="A564" s="57"/>
    </row>
    <row r="565" spans="1:1" x14ac:dyDescent="0.75">
      <c r="A565" s="57" t="s">
        <v>531</v>
      </c>
    </row>
    <row r="566" spans="1:1" x14ac:dyDescent="0.75">
      <c r="A566" s="57" t="s">
        <v>532</v>
      </c>
    </row>
    <row r="567" spans="1:1" x14ac:dyDescent="0.75">
      <c r="A567" s="57" t="s">
        <v>533</v>
      </c>
    </row>
    <row r="568" spans="1:1" x14ac:dyDescent="0.75">
      <c r="A568" s="57" t="s">
        <v>534</v>
      </c>
    </row>
    <row r="569" spans="1:1" x14ac:dyDescent="0.75">
      <c r="A569" s="57"/>
    </row>
    <row r="570" spans="1:1" x14ac:dyDescent="0.75">
      <c r="A570" s="57" t="s">
        <v>535</v>
      </c>
    </row>
    <row r="571" spans="1:1" x14ac:dyDescent="0.75">
      <c r="A571" s="57" t="s">
        <v>536</v>
      </c>
    </row>
    <row r="572" spans="1:1" x14ac:dyDescent="0.75">
      <c r="A572" s="57" t="s">
        <v>537</v>
      </c>
    </row>
    <row r="573" spans="1:1" x14ac:dyDescent="0.75">
      <c r="A573" s="57" t="s">
        <v>538</v>
      </c>
    </row>
    <row r="574" spans="1:1" x14ac:dyDescent="0.75">
      <c r="A574" s="57" t="s">
        <v>539</v>
      </c>
    </row>
    <row r="575" spans="1:1" x14ac:dyDescent="0.75">
      <c r="A575" s="57" t="s">
        <v>540</v>
      </c>
    </row>
    <row r="576" spans="1:1" x14ac:dyDescent="0.75">
      <c r="A576" s="57" t="s">
        <v>541</v>
      </c>
    </row>
    <row r="577" spans="1:1" x14ac:dyDescent="0.75">
      <c r="A577" s="57" t="s">
        <v>542</v>
      </c>
    </row>
    <row r="578" spans="1:1" x14ac:dyDescent="0.75">
      <c r="A578" s="57"/>
    </row>
    <row r="579" spans="1:1" x14ac:dyDescent="0.75">
      <c r="A579" s="57" t="s">
        <v>543</v>
      </c>
    </row>
    <row r="580" spans="1:1" x14ac:dyDescent="0.75">
      <c r="A580" s="57" t="s">
        <v>544</v>
      </c>
    </row>
    <row r="581" spans="1:1" x14ac:dyDescent="0.75">
      <c r="A581" s="57" t="s">
        <v>545</v>
      </c>
    </row>
    <row r="582" spans="1:1" x14ac:dyDescent="0.75">
      <c r="A582" s="57" t="s">
        <v>546</v>
      </c>
    </row>
    <row r="583" spans="1:1" x14ac:dyDescent="0.75">
      <c r="A583" s="57"/>
    </row>
    <row r="584" spans="1:1" x14ac:dyDescent="0.75">
      <c r="A584" s="57" t="s">
        <v>547</v>
      </c>
    </row>
    <row r="585" spans="1:1" x14ac:dyDescent="0.75">
      <c r="A585" s="57" t="s">
        <v>548</v>
      </c>
    </row>
    <row r="586" spans="1:1" x14ac:dyDescent="0.75">
      <c r="A586" s="57" t="s">
        <v>549</v>
      </c>
    </row>
    <row r="587" spans="1:1" x14ac:dyDescent="0.75">
      <c r="A587" s="57" t="s">
        <v>550</v>
      </c>
    </row>
    <row r="588" spans="1:1" x14ac:dyDescent="0.75">
      <c r="A588" s="57"/>
    </row>
    <row r="589" spans="1:1" x14ac:dyDescent="0.75">
      <c r="A589" s="57" t="s">
        <v>551</v>
      </c>
    </row>
    <row r="590" spans="1:1" x14ac:dyDescent="0.75">
      <c r="A590" s="57"/>
    </row>
    <row r="591" spans="1:1" x14ac:dyDescent="0.75">
      <c r="A591" s="57" t="s">
        <v>552</v>
      </c>
    </row>
    <row r="592" spans="1:1" x14ac:dyDescent="0.75">
      <c r="A592" s="57" t="s">
        <v>553</v>
      </c>
    </row>
    <row r="593" spans="1:1" x14ac:dyDescent="0.75">
      <c r="A593" s="57" t="s">
        <v>554</v>
      </c>
    </row>
    <row r="594" spans="1:1" x14ac:dyDescent="0.75">
      <c r="A594" s="57" t="s">
        <v>555</v>
      </c>
    </row>
    <row r="595" spans="1:1" x14ac:dyDescent="0.75">
      <c r="A595" s="57" t="s">
        <v>556</v>
      </c>
    </row>
    <row r="596" spans="1:1" x14ac:dyDescent="0.75">
      <c r="A596" s="57" t="s">
        <v>557</v>
      </c>
    </row>
    <row r="597" spans="1:1" x14ac:dyDescent="0.75">
      <c r="A597" s="57" t="s">
        <v>558</v>
      </c>
    </row>
    <row r="598" spans="1:1" x14ac:dyDescent="0.75">
      <c r="A598" s="57" t="s">
        <v>559</v>
      </c>
    </row>
    <row r="599" spans="1:1" x14ac:dyDescent="0.75">
      <c r="A599" s="57"/>
    </row>
    <row r="600" spans="1:1" x14ac:dyDescent="0.75">
      <c r="A600" s="57" t="s">
        <v>560</v>
      </c>
    </row>
    <row r="601" spans="1:1" x14ac:dyDescent="0.75">
      <c r="A601" s="57"/>
    </row>
    <row r="602" spans="1:1" x14ac:dyDescent="0.75">
      <c r="A602" s="57" t="s">
        <v>561</v>
      </c>
    </row>
    <row r="603" spans="1:1" x14ac:dyDescent="0.75">
      <c r="A603" s="57" t="s">
        <v>562</v>
      </c>
    </row>
    <row r="604" spans="1:1" x14ac:dyDescent="0.75">
      <c r="A604" s="57" t="s">
        <v>563</v>
      </c>
    </row>
    <row r="605" spans="1:1" x14ac:dyDescent="0.75">
      <c r="A605" s="57" t="s">
        <v>564</v>
      </c>
    </row>
    <row r="606" spans="1:1" x14ac:dyDescent="0.75">
      <c r="A606" s="57" t="s">
        <v>565</v>
      </c>
    </row>
    <row r="607" spans="1:1" x14ac:dyDescent="0.75">
      <c r="A607" s="57" t="s">
        <v>566</v>
      </c>
    </row>
    <row r="608" spans="1:1" x14ac:dyDescent="0.75">
      <c r="A608" s="57" t="s">
        <v>567</v>
      </c>
    </row>
    <row r="609" spans="1:1" x14ac:dyDescent="0.75">
      <c r="A609" s="57" t="s">
        <v>568</v>
      </c>
    </row>
    <row r="610" spans="1:1" x14ac:dyDescent="0.75">
      <c r="A610" s="57" t="s">
        <v>569</v>
      </c>
    </row>
    <row r="611" spans="1:1" x14ac:dyDescent="0.75">
      <c r="A611" s="57"/>
    </row>
    <row r="612" spans="1:1" x14ac:dyDescent="0.75">
      <c r="A612" s="57" t="s">
        <v>570</v>
      </c>
    </row>
    <row r="613" spans="1:1" x14ac:dyDescent="0.75">
      <c r="A613" s="57"/>
    </row>
    <row r="614" spans="1:1" x14ac:dyDescent="0.75">
      <c r="A614" s="57" t="s">
        <v>571</v>
      </c>
    </row>
    <row r="615" spans="1:1" x14ac:dyDescent="0.75">
      <c r="A615" s="57" t="s">
        <v>572</v>
      </c>
    </row>
    <row r="616" spans="1:1" x14ac:dyDescent="0.75">
      <c r="A616" s="57" t="s">
        <v>573</v>
      </c>
    </row>
    <row r="617" spans="1:1" x14ac:dyDescent="0.75">
      <c r="A617" s="57" t="s">
        <v>574</v>
      </c>
    </row>
    <row r="618" spans="1:1" x14ac:dyDescent="0.75">
      <c r="A618" s="57" t="s">
        <v>575</v>
      </c>
    </row>
    <row r="619" spans="1:1" x14ac:dyDescent="0.75">
      <c r="A619" s="57" t="s">
        <v>576</v>
      </c>
    </row>
    <row r="620" spans="1:1" x14ac:dyDescent="0.75">
      <c r="A620" s="57"/>
    </row>
    <row r="621" spans="1:1" x14ac:dyDescent="0.75">
      <c r="A621" s="57" t="s">
        <v>577</v>
      </c>
    </row>
    <row r="622" spans="1:1" x14ac:dyDescent="0.75">
      <c r="A622" s="57"/>
    </row>
    <row r="623" spans="1:1" x14ac:dyDescent="0.75">
      <c r="A623" s="57"/>
    </row>
    <row r="624" spans="1:1" x14ac:dyDescent="0.75">
      <c r="A624" s="57"/>
    </row>
    <row r="625" spans="1:1" x14ac:dyDescent="0.75">
      <c r="A625" s="57"/>
    </row>
    <row r="626" spans="1:1" x14ac:dyDescent="0.75">
      <c r="A626" s="57"/>
    </row>
    <row r="627" spans="1:1" x14ac:dyDescent="0.75">
      <c r="A627" s="57"/>
    </row>
    <row r="628" spans="1:1" x14ac:dyDescent="0.75">
      <c r="A628" s="57"/>
    </row>
    <row r="629" spans="1:1" x14ac:dyDescent="0.75">
      <c r="A629" s="57"/>
    </row>
    <row r="630" spans="1:1" x14ac:dyDescent="0.75">
      <c r="A630" s="57"/>
    </row>
    <row r="631" spans="1:1" x14ac:dyDescent="0.75">
      <c r="A631" s="57"/>
    </row>
    <row r="632" spans="1:1" x14ac:dyDescent="0.75">
      <c r="A632" s="57"/>
    </row>
    <row r="633" spans="1:1" x14ac:dyDescent="0.75">
      <c r="A633" s="57"/>
    </row>
    <row r="634" spans="1:1" x14ac:dyDescent="0.75">
      <c r="A634" s="57"/>
    </row>
    <row r="635" spans="1:1" x14ac:dyDescent="0.75">
      <c r="A635" s="57"/>
    </row>
    <row r="636" spans="1:1" x14ac:dyDescent="0.75">
      <c r="A636" s="57"/>
    </row>
    <row r="637" spans="1:1" x14ac:dyDescent="0.75">
      <c r="A637" s="57"/>
    </row>
    <row r="638" spans="1:1" x14ac:dyDescent="0.75">
      <c r="A638" s="57"/>
    </row>
    <row r="639" spans="1:1" x14ac:dyDescent="0.75">
      <c r="A639" s="57"/>
    </row>
    <row r="640" spans="1:1" x14ac:dyDescent="0.75">
      <c r="A640" s="57"/>
    </row>
    <row r="641" spans="1:1" x14ac:dyDescent="0.75">
      <c r="A641" s="57"/>
    </row>
    <row r="642" spans="1:1" x14ac:dyDescent="0.75">
      <c r="A642" s="57"/>
    </row>
    <row r="643" spans="1:1" x14ac:dyDescent="0.75">
      <c r="A643" s="57"/>
    </row>
    <row r="644" spans="1:1" x14ac:dyDescent="0.75">
      <c r="A644" s="57"/>
    </row>
    <row r="645" spans="1:1" x14ac:dyDescent="0.75">
      <c r="A645" s="57"/>
    </row>
    <row r="646" spans="1:1" x14ac:dyDescent="0.75">
      <c r="A646" s="57"/>
    </row>
    <row r="647" spans="1:1" x14ac:dyDescent="0.75">
      <c r="A647" s="57"/>
    </row>
    <row r="648" spans="1:1" x14ac:dyDescent="0.75">
      <c r="A648" s="57"/>
    </row>
    <row r="649" spans="1:1" x14ac:dyDescent="0.75">
      <c r="A649" s="57"/>
    </row>
    <row r="650" spans="1:1" x14ac:dyDescent="0.75">
      <c r="A650" s="57"/>
    </row>
    <row r="651" spans="1:1" x14ac:dyDescent="0.75">
      <c r="A651" s="57"/>
    </row>
    <row r="652" spans="1:1" x14ac:dyDescent="0.75">
      <c r="A652" s="57"/>
    </row>
    <row r="653" spans="1:1" x14ac:dyDescent="0.75">
      <c r="A653" s="57"/>
    </row>
    <row r="654" spans="1:1" x14ac:dyDescent="0.75">
      <c r="A654" s="57"/>
    </row>
    <row r="655" spans="1:1" x14ac:dyDescent="0.75">
      <c r="A655" s="57"/>
    </row>
    <row r="656" spans="1:1" x14ac:dyDescent="0.75">
      <c r="A656" s="57"/>
    </row>
    <row r="657" spans="1:1" x14ac:dyDescent="0.75">
      <c r="A657" s="57"/>
    </row>
    <row r="658" spans="1:1" x14ac:dyDescent="0.75">
      <c r="A658" s="57"/>
    </row>
    <row r="659" spans="1:1" x14ac:dyDescent="0.75">
      <c r="A659" s="57"/>
    </row>
    <row r="660" spans="1:1" x14ac:dyDescent="0.75">
      <c r="A660" s="57"/>
    </row>
    <row r="661" spans="1:1" x14ac:dyDescent="0.75">
      <c r="A661" s="57"/>
    </row>
    <row r="662" spans="1:1" x14ac:dyDescent="0.75">
      <c r="A662" s="57"/>
    </row>
    <row r="663" spans="1:1" x14ac:dyDescent="0.75">
      <c r="A663" s="57"/>
    </row>
    <row r="664" spans="1:1" x14ac:dyDescent="0.75">
      <c r="A664" s="57"/>
    </row>
    <row r="665" spans="1:1" x14ac:dyDescent="0.75">
      <c r="A665" s="57"/>
    </row>
    <row r="666" spans="1:1" x14ac:dyDescent="0.75">
      <c r="A666" s="57"/>
    </row>
    <row r="667" spans="1:1" x14ac:dyDescent="0.75">
      <c r="A667" s="57"/>
    </row>
    <row r="668" spans="1:1" x14ac:dyDescent="0.75">
      <c r="A668" s="57"/>
    </row>
    <row r="669" spans="1:1" x14ac:dyDescent="0.75">
      <c r="A669" s="57"/>
    </row>
    <row r="670" spans="1:1" x14ac:dyDescent="0.75">
      <c r="A670" s="57"/>
    </row>
    <row r="671" spans="1:1" x14ac:dyDescent="0.75">
      <c r="A671" s="57"/>
    </row>
    <row r="672" spans="1:1" x14ac:dyDescent="0.75">
      <c r="A672" s="57"/>
    </row>
    <row r="673" spans="1:1" x14ac:dyDescent="0.75">
      <c r="A673" s="57"/>
    </row>
    <row r="674" spans="1:1" x14ac:dyDescent="0.75">
      <c r="A674" s="57"/>
    </row>
    <row r="675" spans="1:1" x14ac:dyDescent="0.75">
      <c r="A675" s="53"/>
    </row>
    <row r="676" spans="1:1" x14ac:dyDescent="0.75">
      <c r="A676" s="5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4.75" x14ac:dyDescent="0.75"/>
  <cols>
    <col min="5" max="5" width="10.86328125" customWidth="1"/>
  </cols>
  <sheetData>
    <row r="1" spans="1:6" ht="16" x14ac:dyDescent="0.8">
      <c r="A1" s="35" t="s">
        <v>30</v>
      </c>
    </row>
    <row r="2" spans="1:6" x14ac:dyDescent="0.75">
      <c r="A2" s="40" t="s">
        <v>34</v>
      </c>
    </row>
    <row r="4" spans="1:6" x14ac:dyDescent="0.75">
      <c r="A4" s="36" t="s">
        <v>27</v>
      </c>
      <c r="B4" s="36" t="s">
        <v>28</v>
      </c>
      <c r="C4" s="36" t="s">
        <v>29</v>
      </c>
      <c r="D4" s="36" t="s">
        <v>0</v>
      </c>
      <c r="E4" s="36" t="s">
        <v>6</v>
      </c>
      <c r="F4" s="36" t="s">
        <v>31</v>
      </c>
    </row>
    <row r="5" spans="1:6" x14ac:dyDescent="0.75">
      <c r="A5">
        <v>8</v>
      </c>
      <c r="B5">
        <v>20</v>
      </c>
      <c r="C5">
        <v>52</v>
      </c>
      <c r="D5">
        <f>(A5+(4*B5)+C5)/6</f>
        <v>23.333333333333332</v>
      </c>
      <c r="E5">
        <v>0.05</v>
      </c>
      <c r="F5">
        <f ca="1">IF(RAND()&lt;E5,_xll.RiskPert(A5,B5,C5),0)</f>
        <v>0</v>
      </c>
    </row>
    <row r="6" spans="1:6" x14ac:dyDescent="0.75">
      <c r="A6">
        <v>7</v>
      </c>
      <c r="B6">
        <v>16</v>
      </c>
      <c r="C6">
        <v>52</v>
      </c>
      <c r="D6" s="37">
        <f t="shared" ref="D6:D19" si="0">(A6+(4*B6)+C6)/6</f>
        <v>20.5</v>
      </c>
      <c r="E6">
        <v>0.05</v>
      </c>
      <c r="F6" s="37">
        <f ca="1">IF(RAND()&lt;E6,_xll.RiskPert(A6,B6,C6),0)</f>
        <v>0</v>
      </c>
    </row>
    <row r="7" spans="1:6" x14ac:dyDescent="0.75">
      <c r="A7">
        <v>7</v>
      </c>
      <c r="B7">
        <v>14</v>
      </c>
      <c r="C7">
        <v>40</v>
      </c>
      <c r="D7" s="37">
        <f t="shared" si="0"/>
        <v>17.166666666666668</v>
      </c>
      <c r="E7">
        <v>0.1</v>
      </c>
      <c r="F7" s="37">
        <f ca="1">IF(RAND()&lt;E7,_xll.RiskPert(A7,B7,C7),0)</f>
        <v>17.166666666666668</v>
      </c>
    </row>
    <row r="8" spans="1:6" x14ac:dyDescent="0.75">
      <c r="A8">
        <v>6</v>
      </c>
      <c r="B8">
        <v>14</v>
      </c>
      <c r="C8">
        <v>36</v>
      </c>
      <c r="D8" s="37">
        <f t="shared" si="0"/>
        <v>16.333333333333332</v>
      </c>
      <c r="E8">
        <v>0.2</v>
      </c>
      <c r="F8" s="37">
        <f ca="1">IF(RAND()&lt;E8,_xll.RiskPert(A8,B8,C8),0)</f>
        <v>0</v>
      </c>
    </row>
    <row r="9" spans="1:6" x14ac:dyDescent="0.75">
      <c r="A9">
        <v>6</v>
      </c>
      <c r="B9">
        <v>12</v>
      </c>
      <c r="C9">
        <v>32</v>
      </c>
      <c r="D9" s="37">
        <f t="shared" si="0"/>
        <v>14.333333333333334</v>
      </c>
      <c r="E9">
        <v>0.15</v>
      </c>
      <c r="F9" s="37">
        <f ca="1">IF(RAND()&lt;E9,_xll.RiskPert(A9,B9,C9),0)</f>
        <v>0</v>
      </c>
    </row>
    <row r="10" spans="1:6" x14ac:dyDescent="0.75">
      <c r="A10">
        <v>5</v>
      </c>
      <c r="B10">
        <v>10</v>
      </c>
      <c r="C10">
        <v>32</v>
      </c>
      <c r="D10" s="37">
        <f t="shared" si="0"/>
        <v>12.833333333333334</v>
      </c>
      <c r="E10">
        <v>0.25</v>
      </c>
      <c r="F10" s="37">
        <f ca="1">IF(RAND()&lt;E10,_xll.RiskPert(A10,B10,C10),0)</f>
        <v>12.833333333333334</v>
      </c>
    </row>
    <row r="11" spans="1:6" x14ac:dyDescent="0.75">
      <c r="A11">
        <v>5</v>
      </c>
      <c r="B11">
        <v>8</v>
      </c>
      <c r="C11">
        <v>32</v>
      </c>
      <c r="D11" s="37">
        <f t="shared" si="0"/>
        <v>11.5</v>
      </c>
      <c r="E11">
        <v>0.25</v>
      </c>
      <c r="F11" s="37">
        <f ca="1">IF(RAND()&lt;E11,_xll.RiskPert(A11,B11,C11),0)</f>
        <v>0</v>
      </c>
    </row>
    <row r="12" spans="1:6" x14ac:dyDescent="0.75">
      <c r="A12">
        <v>4</v>
      </c>
      <c r="B12">
        <v>8</v>
      </c>
      <c r="C12">
        <v>24</v>
      </c>
      <c r="D12" s="37">
        <f t="shared" si="0"/>
        <v>10</v>
      </c>
      <c r="E12">
        <v>0.1</v>
      </c>
      <c r="F12" s="37">
        <f ca="1">IF(RAND()&lt;E12,_xll.RiskPert(A12,B12,C12),0)</f>
        <v>0</v>
      </c>
    </row>
    <row r="13" spans="1:6" x14ac:dyDescent="0.75">
      <c r="A13">
        <v>4</v>
      </c>
      <c r="B13">
        <v>6</v>
      </c>
      <c r="C13">
        <v>24</v>
      </c>
      <c r="D13" s="37">
        <f t="shared" si="0"/>
        <v>8.6666666666666661</v>
      </c>
      <c r="E13">
        <v>0.1</v>
      </c>
      <c r="F13" s="37">
        <f ca="1">IF(RAND()&lt;E13,_xll.RiskPert(A13,B13,C13),0)</f>
        <v>0</v>
      </c>
    </row>
    <row r="14" spans="1:6" x14ac:dyDescent="0.75">
      <c r="A14">
        <v>3</v>
      </c>
      <c r="B14">
        <v>6</v>
      </c>
      <c r="C14">
        <v>20</v>
      </c>
      <c r="D14" s="37">
        <f t="shared" si="0"/>
        <v>7.833333333333333</v>
      </c>
      <c r="E14">
        <v>0.05</v>
      </c>
      <c r="F14" s="37">
        <f ca="1">IF(RAND()&lt;E14,_xll.RiskPert(A14,B14,C14),0)</f>
        <v>0</v>
      </c>
    </row>
    <row r="15" spans="1:6" x14ac:dyDescent="0.75">
      <c r="A15">
        <v>3</v>
      </c>
      <c r="B15">
        <v>5</v>
      </c>
      <c r="C15">
        <v>16</v>
      </c>
      <c r="D15" s="37">
        <f t="shared" si="0"/>
        <v>6.5</v>
      </c>
      <c r="E15">
        <v>0.25</v>
      </c>
      <c r="F15" s="37">
        <f ca="1">IF(RAND()&lt;E15,_xll.RiskPert(A15,B15,C15),0)</f>
        <v>0</v>
      </c>
    </row>
    <row r="16" spans="1:6" x14ac:dyDescent="0.75">
      <c r="A16">
        <v>2</v>
      </c>
      <c r="B16">
        <v>5</v>
      </c>
      <c r="C16">
        <v>14</v>
      </c>
      <c r="D16" s="37">
        <f t="shared" si="0"/>
        <v>6</v>
      </c>
      <c r="E16">
        <v>0.2</v>
      </c>
      <c r="F16" s="37">
        <f ca="1">IF(RAND()&lt;E16,_xll.RiskPert(A16,B16,C16),0)</f>
        <v>0</v>
      </c>
    </row>
    <row r="17" spans="1:6" x14ac:dyDescent="0.75">
      <c r="A17">
        <v>2</v>
      </c>
      <c r="B17">
        <v>4</v>
      </c>
      <c r="C17">
        <v>10</v>
      </c>
      <c r="D17" s="37">
        <f t="shared" si="0"/>
        <v>4.666666666666667</v>
      </c>
      <c r="E17">
        <v>0.15</v>
      </c>
      <c r="F17" s="37">
        <f ca="1">IF(RAND()&lt;E17,_xll.RiskPert(A17,B17,C17),0)</f>
        <v>0</v>
      </c>
    </row>
    <row r="18" spans="1:6" x14ac:dyDescent="0.75">
      <c r="A18">
        <v>1</v>
      </c>
      <c r="B18">
        <v>4</v>
      </c>
      <c r="C18">
        <v>8</v>
      </c>
      <c r="D18" s="37">
        <f t="shared" si="0"/>
        <v>4.166666666666667</v>
      </c>
      <c r="E18">
        <v>0.1</v>
      </c>
      <c r="F18" s="37">
        <f ca="1">IF(RAND()&lt;E18,_xll.RiskPert(A18,B18,C18),0)</f>
        <v>0</v>
      </c>
    </row>
    <row r="19" spans="1:6" x14ac:dyDescent="0.75">
      <c r="A19">
        <v>1</v>
      </c>
      <c r="B19">
        <v>2</v>
      </c>
      <c r="C19">
        <v>4</v>
      </c>
      <c r="D19" s="37">
        <f t="shared" si="0"/>
        <v>2.1666666666666665</v>
      </c>
      <c r="E19">
        <v>0.05</v>
      </c>
      <c r="F19" s="37">
        <f ca="1">IF(RAND()&lt;E19,_xll.RiskPert(A19,B19,C19),0)</f>
        <v>0</v>
      </c>
    </row>
    <row r="20" spans="1:6" x14ac:dyDescent="0.75">
      <c r="A20" s="38">
        <f>SUM(A5:A19)</f>
        <v>64</v>
      </c>
      <c r="B20" s="38">
        <f t="shared" ref="B20:D20" si="1">SUM(B5:B19)</f>
        <v>134</v>
      </c>
      <c r="C20" s="38">
        <f t="shared" si="1"/>
        <v>396</v>
      </c>
      <c r="D20" s="38">
        <f t="shared" si="1"/>
        <v>165.99999999999997</v>
      </c>
      <c r="F20" s="39">
        <f ca="1">_xll.RiskOutput("Monte Carlo Simulation Results")+SUM(F5:F19)</f>
        <v>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dc:description>Copyright 2016-2022, William W. Davis, MSPM, PMP. Licensed under the GNU General Public License.</dc:description>
  <cp:lastModifiedBy>William W. Davis</cp:lastModifiedBy>
  <dcterms:created xsi:type="dcterms:W3CDTF">2014-10-13T19:50:16Z</dcterms:created>
  <dcterms:modified xsi:type="dcterms:W3CDTF">2022-01-01T23:11:41Z</dcterms:modified>
</cp:coreProperties>
</file>